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Z:\Mirjana\2023.g\31122023 KONS\"/>
    </mc:Choice>
  </mc:AlternateContent>
  <xr:revisionPtr revIDLastSave="0" documentId="13_ncr:1_{AA020844-01E1-48D8-9A3A-35EE0F292E68}" xr6:coauthVersionLast="47" xr6:coauthVersionMax="47" xr10:uidLastSave="{00000000-0000-0000-0000-000000000000}"/>
  <bookViews>
    <workbookView xWindow="-120" yWindow="-120" windowWidth="29040" windowHeight="176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E298" i="9"/>
  <c r="B298" i="9" s="1"/>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F260" i="9" s="1"/>
  <c r="B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F239" i="9" s="1"/>
  <c r="B239" i="9" s="1"/>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E95" i="9" s="1"/>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E49" i="9" s="1"/>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C1576" i="1" s="1"/>
  <c r="H1576" i="1" s="1"/>
  <c r="D95" i="8"/>
  <c r="D90" i="8"/>
  <c r="D85" i="8"/>
  <c r="D80" i="8"/>
  <c r="D75" i="8"/>
  <c r="C1550" i="1" s="1"/>
  <c r="H1550" i="1" s="1"/>
  <c r="D70" i="8"/>
  <c r="C1545" i="1" s="1"/>
  <c r="D65" i="8"/>
  <c r="D60" i="8"/>
  <c r="D55" i="8"/>
  <c r="D50" i="8"/>
  <c r="C1525" i="1" s="1"/>
  <c r="H1525" i="1" s="1"/>
  <c r="D44" i="8"/>
  <c r="C1519" i="1" s="1"/>
  <c r="D36" i="8"/>
  <c r="C1511" i="1" s="1"/>
  <c r="D26" i="8"/>
  <c r="C1501" i="1" s="1"/>
  <c r="D18" i="8"/>
  <c r="D8" i="8"/>
  <c r="E44" i="7"/>
  <c r="D44" i="7"/>
  <c r="D38" i="7" s="1"/>
  <c r="E39" i="7"/>
  <c r="D39" i="7"/>
  <c r="E30" i="7"/>
  <c r="D30" i="7"/>
  <c r="E23" i="7"/>
  <c r="D23" i="7"/>
  <c r="E14" i="7"/>
  <c r="D1445" i="1" s="1"/>
  <c r="D14" i="7"/>
  <c r="E7" i="7"/>
  <c r="D7" i="7"/>
  <c r="D6" i="7"/>
  <c r="F140" i="6"/>
  <c r="F139" i="6"/>
  <c r="F138" i="6"/>
  <c r="F137" i="6"/>
  <c r="F136" i="6"/>
  <c r="F135" i="6"/>
  <c r="F134" i="6"/>
  <c r="F133" i="6"/>
  <c r="F132" i="6"/>
  <c r="F131" i="6"/>
  <c r="E130" i="6"/>
  <c r="D130" i="6"/>
  <c r="D129" i="6" s="1"/>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66" i="6"/>
  <c r="F66" i="6" s="1"/>
  <c r="F65" i="6"/>
  <c r="F64" i="6"/>
  <c r="F63" i="6"/>
  <c r="F62" i="6"/>
  <c r="E61" i="6"/>
  <c r="D61" i="6"/>
  <c r="F60" i="6"/>
  <c r="F59" i="6"/>
  <c r="F58" i="6"/>
  <c r="F57" i="6"/>
  <c r="F56" i="6"/>
  <c r="F55" i="6"/>
  <c r="E54" i="6"/>
  <c r="D1348" i="1" s="1"/>
  <c r="D54" i="6"/>
  <c r="F53" i="6"/>
  <c r="F52" i="6"/>
  <c r="F51" i="6"/>
  <c r="E50" i="6"/>
  <c r="D50" i="6"/>
  <c r="C1344" i="1" s="1"/>
  <c r="F49" i="6"/>
  <c r="F48" i="6"/>
  <c r="F47" i="6"/>
  <c r="F46" i="6"/>
  <c r="F45" i="6"/>
  <c r="F44" i="6"/>
  <c r="E43" i="6"/>
  <c r="D43" i="6"/>
  <c r="F43" i="6" s="1"/>
  <c r="F42" i="6"/>
  <c r="F41" i="6"/>
  <c r="F40" i="6"/>
  <c r="E39" i="6"/>
  <c r="D1333" i="1" s="1"/>
  <c r="D39" i="6"/>
  <c r="F38" i="6"/>
  <c r="F37" i="6"/>
  <c r="E36" i="6"/>
  <c r="D36" i="6"/>
  <c r="F36" i="6" s="1"/>
  <c r="F34" i="6"/>
  <c r="F33" i="6"/>
  <c r="F32" i="6"/>
  <c r="F31" i="6"/>
  <c r="F30" i="6"/>
  <c r="F29" i="6"/>
  <c r="E28" i="6"/>
  <c r="D28" i="6"/>
  <c r="C1322" i="1" s="1"/>
  <c r="F27" i="6"/>
  <c r="F26" i="6"/>
  <c r="F25" i="6"/>
  <c r="F24" i="6"/>
  <c r="F23" i="6"/>
  <c r="E22" i="6"/>
  <c r="D22" i="6"/>
  <c r="F22" i="6" s="1"/>
  <c r="F21" i="6"/>
  <c r="F20" i="6"/>
  <c r="F19" i="6"/>
  <c r="F18" i="6"/>
  <c r="F17" i="6"/>
  <c r="F16" i="6"/>
  <c r="F15" i="6"/>
  <c r="F14" i="6"/>
  <c r="E13" i="6"/>
  <c r="D13" i="6"/>
  <c r="F12" i="6"/>
  <c r="F11" i="6"/>
  <c r="E10" i="6"/>
  <c r="D1304" i="1" s="1"/>
  <c r="D10" i="6"/>
  <c r="C1304" i="1"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E245" i="5" s="1"/>
  <c r="D1222" i="1" s="1"/>
  <c r="D246" i="5"/>
  <c r="C1223" i="1" s="1"/>
  <c r="F244" i="5"/>
  <c r="F243" i="5"/>
  <c r="E242" i="5"/>
  <c r="D242" i="5"/>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D191" i="5"/>
  <c r="C1168" i="1" s="1"/>
  <c r="F189" i="5"/>
  <c r="F188" i="5"/>
  <c r="F187" i="5"/>
  <c r="F186" i="5"/>
  <c r="F185" i="5"/>
  <c r="F184" i="5"/>
  <c r="F183" i="5"/>
  <c r="F182" i="5"/>
  <c r="F181" i="5"/>
  <c r="E180" i="5"/>
  <c r="E177" i="5" s="1"/>
  <c r="D1154" i="1" s="1"/>
  <c r="D180" i="5"/>
  <c r="F180" i="5" s="1"/>
  <c r="F179" i="5"/>
  <c r="F178"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F148" i="5"/>
  <c r="F147" i="5"/>
  <c r="D146" i="5"/>
  <c r="F145" i="5"/>
  <c r="F144" i="5"/>
  <c r="F143" i="5"/>
  <c r="E142" i="5"/>
  <c r="D142" i="5"/>
  <c r="C1120" i="1" s="1"/>
  <c r="F141" i="5"/>
  <c r="F140" i="5"/>
  <c r="F139" i="5"/>
  <c r="F138" i="5"/>
  <c r="F137" i="5"/>
  <c r="F136" i="5"/>
  <c r="E135" i="5"/>
  <c r="D1113" i="1" s="1"/>
  <c r="D135" i="5"/>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E106" i="5"/>
  <c r="D106" i="5"/>
  <c r="C1084" i="1"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56" i="5"/>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991" i="1" s="1"/>
  <c r="D13" i="5"/>
  <c r="C991" i="1" s="1"/>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599" i="1" s="1"/>
  <c r="D605" i="4"/>
  <c r="F604" i="4"/>
  <c r="E603" i="4"/>
  <c r="H143" i="9" s="1"/>
  <c r="D603" i="4"/>
  <c r="G143" i="9" s="1"/>
  <c r="F602" i="4"/>
  <c r="F601" i="4"/>
  <c r="F600" i="4"/>
  <c r="E599" i="4"/>
  <c r="D599" i="4"/>
  <c r="F599" i="4" s="1"/>
  <c r="F598" i="4"/>
  <c r="F597" i="4"/>
  <c r="F596" i="4"/>
  <c r="F595" i="4"/>
  <c r="E594" i="4"/>
  <c r="D594" i="4"/>
  <c r="F594" i="4" s="1"/>
  <c r="F592" i="4"/>
  <c r="F591" i="4"/>
  <c r="E590" i="4"/>
  <c r="D590" i="4"/>
  <c r="F589" i="4"/>
  <c r="F588" i="4"/>
  <c r="E587" i="4"/>
  <c r="D581" i="1" s="1"/>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C467" i="1" s="1"/>
  <c r="F471" i="4"/>
  <c r="F470" i="4"/>
  <c r="E469" i="4"/>
  <c r="D469" i="4"/>
  <c r="F469" i="4" s="1"/>
  <c r="F468" i="4"/>
  <c r="F467" i="4"/>
  <c r="E466" i="4"/>
  <c r="D466" i="4"/>
  <c r="F466" i="4" s="1"/>
  <c r="F465" i="4"/>
  <c r="F464" i="4"/>
  <c r="E463" i="4"/>
  <c r="D463" i="4"/>
  <c r="F463" i="4" s="1"/>
  <c r="F462" i="4"/>
  <c r="F461" i="4"/>
  <c r="E460" i="4"/>
  <c r="D460" i="4"/>
  <c r="C454" i="1"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C416" i="1" s="1"/>
  <c r="E418" i="4"/>
  <c r="D418" i="4"/>
  <c r="F418" i="4" s="1"/>
  <c r="E417" i="4"/>
  <c r="D412" i="1" s="1"/>
  <c r="D417" i="4"/>
  <c r="C412" i="1" s="1"/>
  <c r="E416" i="4"/>
  <c r="D416" i="4"/>
  <c r="F411" i="4"/>
  <c r="F410" i="4"/>
  <c r="F409" i="4"/>
  <c r="F406" i="4"/>
  <c r="F405" i="4"/>
  <c r="F404" i="4"/>
  <c r="F403" i="4"/>
  <c r="E402" i="4"/>
  <c r="D402" i="4"/>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3" i="4" s="1"/>
  <c r="F382" i="4"/>
  <c r="F381" i="4"/>
  <c r="F380" i="4"/>
  <c r="F379" i="4"/>
  <c r="E378" i="4"/>
  <c r="D373" i="1" s="1"/>
  <c r="D378" i="4"/>
  <c r="F377" i="4"/>
  <c r="F376" i="4"/>
  <c r="F375" i="4"/>
  <c r="F374" i="4"/>
  <c r="F373" i="4"/>
  <c r="F372" i="4"/>
  <c r="F371" i="4"/>
  <c r="F370" i="4"/>
  <c r="E369" i="4"/>
  <c r="D369" i="4"/>
  <c r="F368" i="4"/>
  <c r="F367" i="4"/>
  <c r="F366" i="4"/>
  <c r="F365" i="4"/>
  <c r="E364" i="4"/>
  <c r="D359" i="1" s="1"/>
  <c r="D364" i="4"/>
  <c r="F362" i="4"/>
  <c r="F361" i="4"/>
  <c r="F360" i="4"/>
  <c r="F359" i="4"/>
  <c r="F358" i="4"/>
  <c r="F357" i="4"/>
  <c r="E356" i="4"/>
  <c r="D351" i="1" s="1"/>
  <c r="D356" i="4"/>
  <c r="F355" i="4"/>
  <c r="F354" i="4"/>
  <c r="F353" i="4"/>
  <c r="E352" i="4"/>
  <c r="D352" i="4"/>
  <c r="F349" i="4"/>
  <c r="E348" i="4"/>
  <c r="D348" i="4"/>
  <c r="F348" i="4" s="1"/>
  <c r="F347" i="4"/>
  <c r="F346" i="4"/>
  <c r="E345" i="4"/>
  <c r="E344" i="4" s="1"/>
  <c r="D345" i="4"/>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3" i="4"/>
  <c r="F302" i="4"/>
  <c r="F301" i="4"/>
  <c r="E300" i="4"/>
  <c r="E299" i="4" s="1"/>
  <c r="D294" i="1" s="1"/>
  <c r="D300" i="4"/>
  <c r="F296" i="4"/>
  <c r="F295" i="4"/>
  <c r="F294" i="4"/>
  <c r="F293" i="4"/>
  <c r="F292" i="4"/>
  <c r="E288" i="4"/>
  <c r="D288" i="4"/>
  <c r="F288" i="4" s="1"/>
  <c r="E287" i="4"/>
  <c r="D287" i="4"/>
  <c r="F287" i="4" s="1"/>
  <c r="F286" i="4"/>
  <c r="F285" i="4"/>
  <c r="F284" i="4"/>
  <c r="F283" i="4"/>
  <c r="F282" i="4"/>
  <c r="F281" i="4"/>
  <c r="F280" i="4"/>
  <c r="E279" i="4"/>
  <c r="D275" i="1" s="1"/>
  <c r="D279" i="4"/>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5" i="4"/>
  <c r="F234" i="4"/>
  <c r="F233" i="4"/>
  <c r="F232" i="4"/>
  <c r="E231" i="4"/>
  <c r="D231" i="4"/>
  <c r="F230" i="4"/>
  <c r="F229" i="4"/>
  <c r="E228" i="4"/>
  <c r="D228" i="4"/>
  <c r="F228" i="4" s="1"/>
  <c r="F227" i="4"/>
  <c r="F226" i="4"/>
  <c r="E225" i="4"/>
  <c r="D225" i="4"/>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1" i="4"/>
  <c r="F200" i="4"/>
  <c r="F199" i="4"/>
  <c r="F198" i="4"/>
  <c r="E197" i="4"/>
  <c r="E196" i="4" s="1"/>
  <c r="D192"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C160" i="1" s="1"/>
  <c r="F162" i="4"/>
  <c r="F161" i="4"/>
  <c r="F160" i="4"/>
  <c r="E159" i="4"/>
  <c r="D159" i="4"/>
  <c r="F158" i="4"/>
  <c r="F157" i="4"/>
  <c r="F156" i="4"/>
  <c r="F155" i="4"/>
  <c r="F154" i="4"/>
  <c r="E153" i="4"/>
  <c r="D149" i="1" s="1"/>
  <c r="D153" i="4"/>
  <c r="C149" i="1" s="1"/>
  <c r="F150" i="4"/>
  <c r="F149" i="4"/>
  <c r="F148" i="4"/>
  <c r="F147" i="4"/>
  <c r="F146" i="4"/>
  <c r="F145" i="4"/>
  <c r="F144" i="4"/>
  <c r="F143" i="4"/>
  <c r="F142" i="4"/>
  <c r="F141" i="4"/>
  <c r="E140" i="4"/>
  <c r="E139" i="4" s="1"/>
  <c r="D140" i="4"/>
  <c r="C136" i="1" s="1"/>
  <c r="F138" i="4"/>
  <c r="F137" i="4"/>
  <c r="F136" i="4"/>
  <c r="F135" i="4"/>
  <c r="E134" i="4"/>
  <c r="E133" i="4" s="1"/>
  <c r="D134" i="4"/>
  <c r="F134" i="4" s="1"/>
  <c r="F132" i="4"/>
  <c r="F131" i="4"/>
  <c r="F130" i="4"/>
  <c r="F129" i="4"/>
  <c r="E128" i="4"/>
  <c r="D128" i="4"/>
  <c r="F128" i="4" s="1"/>
  <c r="F127" i="4"/>
  <c r="F126" i="4"/>
  <c r="E125" i="4"/>
  <c r="D125" i="4"/>
  <c r="F123" i="4"/>
  <c r="F122" i="4"/>
  <c r="F121" i="4"/>
  <c r="E120" i="4"/>
  <c r="D120" i="4"/>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0" i="1" s="1"/>
  <c r="D74" i="4"/>
  <c r="C70" i="1" s="1"/>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E17" i="4"/>
  <c r="D17" i="4"/>
  <c r="F16" i="4"/>
  <c r="F15" i="4"/>
  <c r="F14" i="4"/>
  <c r="F13" i="4"/>
  <c r="F12" i="4"/>
  <c r="F11" i="4"/>
  <c r="F10" i="4"/>
  <c r="F9" i="4"/>
  <c r="E8" i="4"/>
  <c r="D4" i="1" s="1"/>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C1575" i="1"/>
  <c r="H1575" i="1" s="1"/>
  <c r="C1574" i="1"/>
  <c r="G1574" i="1" s="1"/>
  <c r="C1573" i="1"/>
  <c r="C1572" i="1"/>
  <c r="G1572" i="1" s="1"/>
  <c r="C1571" i="1"/>
  <c r="C1570" i="1"/>
  <c r="H1570" i="1" s="1"/>
  <c r="C1569" i="1"/>
  <c r="C1568" i="1"/>
  <c r="C1567" i="1"/>
  <c r="H1567" i="1" s="1"/>
  <c r="C1566" i="1"/>
  <c r="H1566" i="1" s="1"/>
  <c r="C1565" i="1"/>
  <c r="C1564" i="1"/>
  <c r="H1564" i="1" s="1"/>
  <c r="C1563" i="1"/>
  <c r="H1563" i="1" s="1"/>
  <c r="C1562" i="1"/>
  <c r="H1562" i="1" s="1"/>
  <c r="C1561" i="1"/>
  <c r="C1560" i="1"/>
  <c r="G1560" i="1" s="1"/>
  <c r="C1559" i="1"/>
  <c r="H1559" i="1" s="1"/>
  <c r="C1558" i="1"/>
  <c r="H1558" i="1" s="1"/>
  <c r="C1557" i="1"/>
  <c r="C1556" i="1"/>
  <c r="G1556" i="1" s="1"/>
  <c r="C1555" i="1"/>
  <c r="C1554" i="1"/>
  <c r="H1554" i="1" s="1"/>
  <c r="C1553" i="1"/>
  <c r="C1552" i="1"/>
  <c r="G1552" i="1" s="1"/>
  <c r="C1551" i="1"/>
  <c r="H1551" i="1" s="1"/>
  <c r="C1549" i="1"/>
  <c r="C1548" i="1"/>
  <c r="G1548" i="1" s="1"/>
  <c r="C1547" i="1"/>
  <c r="C1546" i="1"/>
  <c r="C1544" i="1"/>
  <c r="H1544" i="1" s="1"/>
  <c r="C1543" i="1"/>
  <c r="C1542" i="1"/>
  <c r="H1542" i="1" s="1"/>
  <c r="C1541" i="1"/>
  <c r="H1541" i="1" s="1"/>
  <c r="C1540" i="1"/>
  <c r="H1540" i="1" s="1"/>
  <c r="C1539" i="1"/>
  <c r="C1538" i="1"/>
  <c r="G1538" i="1" s="1"/>
  <c r="C1537" i="1"/>
  <c r="H1537" i="1" s="1"/>
  <c r="C1536" i="1"/>
  <c r="H1536" i="1" s="1"/>
  <c r="C1535" i="1"/>
  <c r="C1534" i="1"/>
  <c r="G1534" i="1" s="1"/>
  <c r="C1533" i="1"/>
  <c r="C1532" i="1"/>
  <c r="H1532" i="1" s="1"/>
  <c r="C1531" i="1"/>
  <c r="C1530" i="1"/>
  <c r="G1530" i="1" s="1"/>
  <c r="C1529" i="1"/>
  <c r="C1528" i="1"/>
  <c r="H1528" i="1" s="1"/>
  <c r="C1527" i="1"/>
  <c r="C1526" i="1"/>
  <c r="G1526" i="1" s="1"/>
  <c r="C1523" i="1"/>
  <c r="H1523" i="1" s="1"/>
  <c r="C1522" i="1"/>
  <c r="G1522" i="1" s="1"/>
  <c r="C1521" i="1"/>
  <c r="C1520" i="1"/>
  <c r="C1516" i="1"/>
  <c r="G1516" i="1" s="1"/>
  <c r="C1515" i="1"/>
  <c r="H1515" i="1" s="1"/>
  <c r="C1514" i="1"/>
  <c r="H1514" i="1" s="1"/>
  <c r="C1513" i="1"/>
  <c r="C1512" i="1"/>
  <c r="H1512" i="1" s="1"/>
  <c r="C1510" i="1"/>
  <c r="H1510" i="1" s="1"/>
  <c r="C1509" i="1"/>
  <c r="H1509" i="1" s="1"/>
  <c r="C1508" i="1"/>
  <c r="H1508" i="1" s="1"/>
  <c r="C1507" i="1"/>
  <c r="C1506" i="1"/>
  <c r="G1506" i="1" s="1"/>
  <c r="C1505" i="1"/>
  <c r="H1505" i="1" s="1"/>
  <c r="C1504" i="1"/>
  <c r="H1504" i="1" s="1"/>
  <c r="C1503" i="1"/>
  <c r="H1503" i="1" s="1"/>
  <c r="C1502" i="1"/>
  <c r="C1500" i="1"/>
  <c r="H1500" i="1" s="1"/>
  <c r="C1498" i="1"/>
  <c r="G1498" i="1" s="1"/>
  <c r="C1497" i="1"/>
  <c r="H1497" i="1" s="1"/>
  <c r="C1496" i="1"/>
  <c r="H1496" i="1" s="1"/>
  <c r="C1495" i="1"/>
  <c r="C1494" i="1"/>
  <c r="G1494" i="1" s="1"/>
  <c r="C1493" i="1"/>
  <c r="H1493" i="1" s="1"/>
  <c r="C1492" i="1"/>
  <c r="G1492" i="1" s="1"/>
  <c r="C1491" i="1"/>
  <c r="H1491" i="1" s="1"/>
  <c r="C1490" i="1"/>
  <c r="G1490" i="1" s="1"/>
  <c r="C1489" i="1"/>
  <c r="H1489" i="1" s="1"/>
  <c r="C1488" i="1"/>
  <c r="H1488" i="1" s="1"/>
  <c r="C1487" i="1"/>
  <c r="C1486" i="1"/>
  <c r="H1486" i="1" s="1"/>
  <c r="C1485" i="1"/>
  <c r="H1485" i="1" s="1"/>
  <c r="C1484" i="1"/>
  <c r="H1484" i="1" s="1"/>
  <c r="C1483" i="1"/>
  <c r="C1482" i="1"/>
  <c r="G1482" i="1" s="1"/>
  <c r="C1480" i="1"/>
  <c r="H1480" i="1" s="1"/>
  <c r="D1479" i="1"/>
  <c r="C1479" i="1"/>
  <c r="H1479" i="1" s="1"/>
  <c r="D1478" i="1"/>
  <c r="C1478" i="1"/>
  <c r="D1477" i="1"/>
  <c r="C1477" i="1"/>
  <c r="D1476" i="1"/>
  <c r="C1476" i="1"/>
  <c r="J1476" i="1" s="1"/>
  <c r="D1475" i="1"/>
  <c r="C1475" i="1"/>
  <c r="D1474" i="1"/>
  <c r="G1474" i="1" s="1"/>
  <c r="C1474" i="1"/>
  <c r="D1473" i="1"/>
  <c r="C1473" i="1"/>
  <c r="D1472" i="1"/>
  <c r="J1472" i="1" s="1"/>
  <c r="C1472" i="1"/>
  <c r="G1471" i="1"/>
  <c r="D1471" i="1"/>
  <c r="C1471" i="1"/>
  <c r="D1470" i="1"/>
  <c r="H1470" i="1" s="1"/>
  <c r="C1470" i="1"/>
  <c r="C1469" i="1"/>
  <c r="G1468" i="1"/>
  <c r="I1468" i="1" s="1"/>
  <c r="D1468" i="1"/>
  <c r="C1468" i="1"/>
  <c r="H1468" i="1" s="1"/>
  <c r="D1467" i="1"/>
  <c r="C1467" i="1"/>
  <c r="J1467" i="1" s="1"/>
  <c r="D1466" i="1"/>
  <c r="C1466" i="1"/>
  <c r="D1465" i="1"/>
  <c r="H1465" i="1" s="1"/>
  <c r="C1465" i="1"/>
  <c r="D1464" i="1"/>
  <c r="H1464" i="1" s="1"/>
  <c r="C1464" i="1"/>
  <c r="D1463" i="1"/>
  <c r="H1463" i="1" s="1"/>
  <c r="C1463" i="1"/>
  <c r="D1462" i="1"/>
  <c r="H1462" i="1" s="1"/>
  <c r="C1462" i="1"/>
  <c r="D1461" i="1"/>
  <c r="C1461" i="1"/>
  <c r="H1461" i="1" s="1"/>
  <c r="J1460" i="1"/>
  <c r="D1460" i="1"/>
  <c r="C1460" i="1"/>
  <c r="D1459" i="1"/>
  <c r="C1459" i="1"/>
  <c r="D1458" i="1"/>
  <c r="C1458" i="1"/>
  <c r="G1457" i="1"/>
  <c r="I1457" i="1" s="1"/>
  <c r="D1457" i="1"/>
  <c r="C1457" i="1"/>
  <c r="H1457" i="1" s="1"/>
  <c r="D1456" i="1"/>
  <c r="C1456" i="1"/>
  <c r="G1455" i="1"/>
  <c r="D1455" i="1"/>
  <c r="C1455" i="1"/>
  <c r="D1454" i="1"/>
  <c r="D1452" i="1"/>
  <c r="H1452" i="1" s="1"/>
  <c r="C1452" i="1"/>
  <c r="D1451" i="1"/>
  <c r="C1451" i="1"/>
  <c r="D1450" i="1"/>
  <c r="H1450" i="1" s="1"/>
  <c r="C1450" i="1"/>
  <c r="D1449" i="1"/>
  <c r="C1449" i="1"/>
  <c r="H1449" i="1" s="1"/>
  <c r="D1448" i="1"/>
  <c r="C1448" i="1"/>
  <c r="D1447" i="1"/>
  <c r="C1447" i="1"/>
  <c r="G1446" i="1"/>
  <c r="I1446" i="1" s="1"/>
  <c r="D1446" i="1"/>
  <c r="H1446" i="1" s="1"/>
  <c r="C1446" i="1"/>
  <c r="C1445" i="1"/>
  <c r="D1444" i="1"/>
  <c r="C1444" i="1"/>
  <c r="G1444" i="1" s="1"/>
  <c r="D1443" i="1"/>
  <c r="C1443" i="1"/>
  <c r="D1442" i="1"/>
  <c r="C1442" i="1"/>
  <c r="D1441" i="1"/>
  <c r="C1441" i="1"/>
  <c r="D1440" i="1"/>
  <c r="C1440" i="1"/>
  <c r="D1439" i="1"/>
  <c r="C1439" i="1"/>
  <c r="D1438" i="1"/>
  <c r="C1438" i="1"/>
  <c r="C1437" i="1"/>
  <c r="D1434" i="1"/>
  <c r="C1434" i="1"/>
  <c r="D1433" i="1"/>
  <c r="C1433" i="1"/>
  <c r="H1433" i="1" s="1"/>
  <c r="D1432" i="1"/>
  <c r="C1432" i="1"/>
  <c r="D1431" i="1"/>
  <c r="C1431" i="1"/>
  <c r="D1430" i="1"/>
  <c r="C1430" i="1"/>
  <c r="H1430" i="1" s="1"/>
  <c r="D1429" i="1"/>
  <c r="C1429" i="1"/>
  <c r="D1428" i="1"/>
  <c r="C1428" i="1"/>
  <c r="D1427" i="1"/>
  <c r="C1427" i="1"/>
  <c r="D1426" i="1"/>
  <c r="C1426" i="1"/>
  <c r="D1425" i="1"/>
  <c r="C1425" i="1"/>
  <c r="C1424" i="1"/>
  <c r="D1422" i="1"/>
  <c r="C1422" i="1"/>
  <c r="H1422" i="1" s="1"/>
  <c r="D1421" i="1"/>
  <c r="C1421" i="1"/>
  <c r="D1420" i="1"/>
  <c r="C1420" i="1"/>
  <c r="D1419" i="1"/>
  <c r="C1419" i="1"/>
  <c r="D1418" i="1"/>
  <c r="C1418" i="1"/>
  <c r="D1417" i="1"/>
  <c r="C1417" i="1"/>
  <c r="C1416" i="1"/>
  <c r="H1416" i="1" s="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0" i="1"/>
  <c r="C1400" i="1"/>
  <c r="G1400" i="1" s="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C1384" i="1"/>
  <c r="D1382" i="1"/>
  <c r="C1382" i="1"/>
  <c r="G1382" i="1" s="1"/>
  <c r="D1381" i="1"/>
  <c r="C1381" i="1"/>
  <c r="D1380" i="1"/>
  <c r="C1380" i="1"/>
  <c r="D1379" i="1"/>
  <c r="C1379" i="1"/>
  <c r="D1378" i="1"/>
  <c r="C1378" i="1"/>
  <c r="D1377" i="1"/>
  <c r="C1377" i="1"/>
  <c r="D1376" i="1"/>
  <c r="D1375" i="1"/>
  <c r="C1375" i="1"/>
  <c r="D1374" i="1"/>
  <c r="C1374" i="1"/>
  <c r="D1373" i="1"/>
  <c r="C1373" i="1"/>
  <c r="D1372" i="1"/>
  <c r="C1372" i="1"/>
  <c r="H1372" i="1" s="1"/>
  <c r="D1371" i="1"/>
  <c r="C1371" i="1"/>
  <c r="D1370" i="1"/>
  <c r="C1370" i="1"/>
  <c r="C1369" i="1"/>
  <c r="D1368" i="1"/>
  <c r="C1368" i="1"/>
  <c r="D1367" i="1"/>
  <c r="C1367" i="1"/>
  <c r="H1367" i="1" s="1"/>
  <c r="D1366" i="1"/>
  <c r="C1366" i="1"/>
  <c r="G1366" i="1" s="1"/>
  <c r="D1365" i="1"/>
  <c r="C1365" i="1"/>
  <c r="D1364" i="1"/>
  <c r="C1364" i="1"/>
  <c r="H1364" i="1" s="1"/>
  <c r="D1363" i="1"/>
  <c r="C1363" i="1"/>
  <c r="H1363" i="1" s="1"/>
  <c r="D1362" i="1"/>
  <c r="C1362" i="1"/>
  <c r="D1361" i="1"/>
  <c r="C1361" i="1"/>
  <c r="D1360" i="1"/>
  <c r="D1359" i="1"/>
  <c r="C1359" i="1"/>
  <c r="D1358" i="1"/>
  <c r="C1358" i="1"/>
  <c r="D1357" i="1"/>
  <c r="C1357" i="1"/>
  <c r="D1356" i="1"/>
  <c r="C1356" i="1"/>
  <c r="D1355" i="1"/>
  <c r="D1354" i="1"/>
  <c r="C1354" i="1"/>
  <c r="D1353" i="1"/>
  <c r="C1353" i="1"/>
  <c r="D1352" i="1"/>
  <c r="H1352" i="1" s="1"/>
  <c r="C1352" i="1"/>
  <c r="D1351" i="1"/>
  <c r="C1351" i="1"/>
  <c r="H1351" i="1" s="1"/>
  <c r="D1350" i="1"/>
  <c r="C1350" i="1"/>
  <c r="D1349" i="1"/>
  <c r="C1349" i="1"/>
  <c r="C1348" i="1"/>
  <c r="D1347" i="1"/>
  <c r="C1347" i="1"/>
  <c r="D1346" i="1"/>
  <c r="C1346" i="1"/>
  <c r="D1345" i="1"/>
  <c r="C1345" i="1"/>
  <c r="D1344" i="1"/>
  <c r="D1343" i="1"/>
  <c r="C1343" i="1"/>
  <c r="D1342" i="1"/>
  <c r="C1342" i="1"/>
  <c r="D1341" i="1"/>
  <c r="C1341" i="1"/>
  <c r="D1340" i="1"/>
  <c r="C1340" i="1"/>
  <c r="D1339" i="1"/>
  <c r="C1339" i="1"/>
  <c r="D1338" i="1"/>
  <c r="C1338" i="1"/>
  <c r="D1337" i="1"/>
  <c r="C1337" i="1"/>
  <c r="D1336" i="1"/>
  <c r="C1336" i="1"/>
  <c r="D1335" i="1"/>
  <c r="C1335" i="1"/>
  <c r="G1335" i="1" s="1"/>
  <c r="D1334" i="1"/>
  <c r="C1334" i="1"/>
  <c r="C1333" i="1"/>
  <c r="D1332" i="1"/>
  <c r="C1332" i="1"/>
  <c r="D1331" i="1"/>
  <c r="C1331" i="1"/>
  <c r="D1330" i="1"/>
  <c r="C1330" i="1"/>
  <c r="D1328" i="1"/>
  <c r="C1328" i="1"/>
  <c r="D1327" i="1"/>
  <c r="C1327" i="1"/>
  <c r="G1327" i="1" s="1"/>
  <c r="D1326" i="1"/>
  <c r="C1326" i="1"/>
  <c r="D1325" i="1"/>
  <c r="C1325" i="1"/>
  <c r="D1324" i="1"/>
  <c r="C1324" i="1"/>
  <c r="H1324" i="1" s="1"/>
  <c r="D1323" i="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D1306" i="1"/>
  <c r="C1306" i="1"/>
  <c r="G1306" i="1" s="1"/>
  <c r="D1305" i="1"/>
  <c r="C1305" i="1"/>
  <c r="D1303" i="1"/>
  <c r="C1303" i="1"/>
  <c r="D1302" i="1"/>
  <c r="C1302" i="1"/>
  <c r="D1301" i="1"/>
  <c r="C1301" i="1"/>
  <c r="H1301" i="1" s="1"/>
  <c r="D1298" i="1"/>
  <c r="C1298" i="1"/>
  <c r="D1297" i="1"/>
  <c r="C1297" i="1"/>
  <c r="D1296" i="1"/>
  <c r="C1296" i="1"/>
  <c r="D1295" i="1"/>
  <c r="C1295" i="1"/>
  <c r="D1294" i="1"/>
  <c r="C1294" i="1"/>
  <c r="D1293" i="1"/>
  <c r="C1293" i="1"/>
  <c r="H1293" i="1" s="1"/>
  <c r="D1292" i="1"/>
  <c r="C1292" i="1"/>
  <c r="D1291" i="1"/>
  <c r="H1291" i="1" s="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H1262" i="1" s="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G1245" i="1" s="1"/>
  <c r="D1244" i="1"/>
  <c r="C1244" i="1"/>
  <c r="D1243" i="1"/>
  <c r="C1243" i="1"/>
  <c r="D1242" i="1"/>
  <c r="C1242" i="1"/>
  <c r="D1241" i="1"/>
  <c r="C1241" i="1"/>
  <c r="D1240" i="1"/>
  <c r="C1240" i="1"/>
  <c r="D1239" i="1"/>
  <c r="C1239" i="1"/>
  <c r="D1238" i="1"/>
  <c r="C1238" i="1"/>
  <c r="D1237" i="1"/>
  <c r="C1237" i="1"/>
  <c r="H1237" i="1" s="1"/>
  <c r="C1236" i="1"/>
  <c r="H1234" i="1"/>
  <c r="D1234" i="1"/>
  <c r="C1234" i="1"/>
  <c r="D1233" i="1"/>
  <c r="C1233" i="1"/>
  <c r="D1232" i="1"/>
  <c r="C1232" i="1"/>
  <c r="D1231" i="1"/>
  <c r="C1231" i="1"/>
  <c r="D1230" i="1"/>
  <c r="C1230" i="1"/>
  <c r="D1229" i="1"/>
  <c r="C1229" i="1"/>
  <c r="D1228" i="1"/>
  <c r="C1228" i="1"/>
  <c r="D1227" i="1"/>
  <c r="C1227" i="1"/>
  <c r="D1226" i="1"/>
  <c r="C1226" i="1"/>
  <c r="D1225" i="1"/>
  <c r="C1225" i="1"/>
  <c r="D1224" i="1"/>
  <c r="C1224" i="1"/>
  <c r="D1221" i="1"/>
  <c r="C1221" i="1"/>
  <c r="D1220" i="1"/>
  <c r="C1220" i="1"/>
  <c r="D1219" i="1"/>
  <c r="D1218" i="1"/>
  <c r="C1218" i="1"/>
  <c r="D1217" i="1"/>
  <c r="C1217" i="1"/>
  <c r="D1216" i="1"/>
  <c r="C1216" i="1"/>
  <c r="D1213" i="1"/>
  <c r="C1213" i="1"/>
  <c r="D1212" i="1"/>
  <c r="C1212" i="1"/>
  <c r="C1211" i="1"/>
  <c r="D1210" i="1"/>
  <c r="C1210" i="1"/>
  <c r="D1209" i="1"/>
  <c r="C1209" i="1"/>
  <c r="D1208" i="1"/>
  <c r="C1208" i="1"/>
  <c r="D1207" i="1"/>
  <c r="C1207" i="1"/>
  <c r="D1206" i="1"/>
  <c r="C1206" i="1"/>
  <c r="D1205" i="1"/>
  <c r="C1205" i="1"/>
  <c r="H1205" i="1" s="1"/>
  <c r="D1204" i="1"/>
  <c r="C1204" i="1"/>
  <c r="D1203" i="1"/>
  <c r="C1203" i="1"/>
  <c r="D1202" i="1"/>
  <c r="C1202" i="1"/>
  <c r="D1201" i="1"/>
  <c r="C1201" i="1"/>
  <c r="D1200" i="1"/>
  <c r="C1200" i="1"/>
  <c r="D1199" i="1"/>
  <c r="C1199" i="1"/>
  <c r="D1198" i="1"/>
  <c r="C1198" i="1"/>
  <c r="D1197" i="1"/>
  <c r="C1197" i="1"/>
  <c r="H1197" i="1" s="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H1179" i="1"/>
  <c r="D1179" i="1"/>
  <c r="C1179" i="1"/>
  <c r="D1178" i="1"/>
  <c r="C1178" i="1"/>
  <c r="D1177" i="1"/>
  <c r="C1177" i="1"/>
  <c r="D1176" i="1"/>
  <c r="C1176" i="1"/>
  <c r="C1175" i="1"/>
  <c r="D1174" i="1"/>
  <c r="C1174" i="1"/>
  <c r="D1173" i="1"/>
  <c r="C1173" i="1"/>
  <c r="D1172" i="1"/>
  <c r="C1172" i="1"/>
  <c r="D1171" i="1"/>
  <c r="C1171" i="1"/>
  <c r="D1170" i="1"/>
  <c r="C1170" i="1"/>
  <c r="D1169" i="1"/>
  <c r="C1169" i="1"/>
  <c r="D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D1150" i="1"/>
  <c r="C1150" i="1"/>
  <c r="D1149" i="1"/>
  <c r="C1149" i="1"/>
  <c r="D1148" i="1"/>
  <c r="C1148" i="1"/>
  <c r="D1147" i="1"/>
  <c r="C1147" i="1"/>
  <c r="D1146" i="1"/>
  <c r="C1146" i="1"/>
  <c r="G1146" i="1" s="1"/>
  <c r="D1145" i="1"/>
  <c r="C1145" i="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D1126" i="1"/>
  <c r="C1126" i="1"/>
  <c r="D1125" i="1"/>
  <c r="C1125" i="1"/>
  <c r="H1125" i="1" s="1"/>
  <c r="D1123" i="1"/>
  <c r="C1123" i="1"/>
  <c r="D1122" i="1"/>
  <c r="C1122" i="1"/>
  <c r="D1121" i="1"/>
  <c r="C1121" i="1"/>
  <c r="D1120" i="1"/>
  <c r="D1119" i="1"/>
  <c r="C1119" i="1"/>
  <c r="G1119" i="1" s="1"/>
  <c r="D1118" i="1"/>
  <c r="C1118" i="1"/>
  <c r="D1117" i="1"/>
  <c r="C1117" i="1"/>
  <c r="D1116" i="1"/>
  <c r="C1116" i="1"/>
  <c r="D1115" i="1"/>
  <c r="C1115" i="1"/>
  <c r="D1114" i="1"/>
  <c r="C1114" i="1"/>
  <c r="D1111" i="1"/>
  <c r="C1111" i="1"/>
  <c r="D1110" i="1"/>
  <c r="C1110" i="1"/>
  <c r="D1109" i="1"/>
  <c r="C1109" i="1"/>
  <c r="D1108" i="1"/>
  <c r="C1108" i="1"/>
  <c r="D1107" i="1"/>
  <c r="C1107" i="1"/>
  <c r="D1106" i="1"/>
  <c r="C1106" i="1"/>
  <c r="D1105" i="1"/>
  <c r="C1105" i="1"/>
  <c r="D1104" i="1"/>
  <c r="C1104" i="1"/>
  <c r="D1103" i="1"/>
  <c r="C1103" i="1"/>
  <c r="G1103" i="1" s="1"/>
  <c r="D1102" i="1"/>
  <c r="C1102" i="1"/>
  <c r="D1101" i="1"/>
  <c r="C1101" i="1"/>
  <c r="D1100" i="1"/>
  <c r="C1100" i="1"/>
  <c r="D1099" i="1"/>
  <c r="C1099" i="1"/>
  <c r="H1099" i="1" s="1"/>
  <c r="D1098" i="1"/>
  <c r="C1098" i="1"/>
  <c r="D1097" i="1"/>
  <c r="C1097" i="1"/>
  <c r="D1095" i="1"/>
  <c r="C1095" i="1"/>
  <c r="D1094" i="1"/>
  <c r="C1094" i="1"/>
  <c r="D1093" i="1"/>
  <c r="C1093" i="1"/>
  <c r="D1092" i="1"/>
  <c r="C1092" i="1"/>
  <c r="G1092" i="1" s="1"/>
  <c r="D1091" i="1"/>
  <c r="C1091" i="1"/>
  <c r="D1090" i="1"/>
  <c r="C1090" i="1"/>
  <c r="H1090" i="1" s="1"/>
  <c r="D1089" i="1"/>
  <c r="C1089" i="1"/>
  <c r="D1088" i="1"/>
  <c r="C1088" i="1"/>
  <c r="D1087" i="1"/>
  <c r="C1087" i="1"/>
  <c r="D1086" i="1"/>
  <c r="C1086" i="1"/>
  <c r="D1085" i="1"/>
  <c r="C1085" i="1"/>
  <c r="D1084" i="1"/>
  <c r="D1083" i="1"/>
  <c r="C1083" i="1"/>
  <c r="D1082" i="1"/>
  <c r="C1082" i="1"/>
  <c r="D1081" i="1"/>
  <c r="C1081" i="1"/>
  <c r="D1080" i="1"/>
  <c r="C1080" i="1"/>
  <c r="D1079" i="1"/>
  <c r="C1079" i="1"/>
  <c r="D1078" i="1"/>
  <c r="C1078" i="1"/>
  <c r="D1077" i="1"/>
  <c r="C1077" i="1"/>
  <c r="D1076" i="1"/>
  <c r="C1076" i="1"/>
  <c r="H1076" i="1" s="1"/>
  <c r="D1075" i="1"/>
  <c r="C1075" i="1"/>
  <c r="H1075" i="1" s="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5" i="1"/>
  <c r="C1055" i="1"/>
  <c r="H1055" i="1" s="1"/>
  <c r="D1054" i="1"/>
  <c r="C1054" i="1"/>
  <c r="D1053" i="1"/>
  <c r="C1053" i="1"/>
  <c r="D1052" i="1"/>
  <c r="C1052" i="1"/>
  <c r="H1052" i="1" s="1"/>
  <c r="D1051" i="1"/>
  <c r="C1051" i="1"/>
  <c r="D1050" i="1"/>
  <c r="C1050" i="1"/>
  <c r="H1050" i="1" s="1"/>
  <c r="D1049" i="1"/>
  <c r="C1049" i="1"/>
  <c r="G1049" i="1" s="1"/>
  <c r="D1048" i="1"/>
  <c r="C1048" i="1"/>
  <c r="D1045" i="1"/>
  <c r="C1045" i="1"/>
  <c r="D1044" i="1"/>
  <c r="C1044" i="1"/>
  <c r="D1043" i="1"/>
  <c r="C1043" i="1"/>
  <c r="D1042" i="1"/>
  <c r="C1042" i="1"/>
  <c r="C1041" i="1"/>
  <c r="D1040" i="1"/>
  <c r="C1040" i="1"/>
  <c r="D1039" i="1"/>
  <c r="C1039" i="1"/>
  <c r="D1038" i="1"/>
  <c r="C1038" i="1"/>
  <c r="D1037" i="1"/>
  <c r="C1037" i="1"/>
  <c r="D1036" i="1"/>
  <c r="C1036" i="1"/>
  <c r="D1035" i="1"/>
  <c r="C1035" i="1"/>
  <c r="D1034" i="1"/>
  <c r="D1033" i="1"/>
  <c r="C1033" i="1"/>
  <c r="D1032" i="1"/>
  <c r="C1032" i="1"/>
  <c r="D1031" i="1"/>
  <c r="C1031" i="1"/>
  <c r="D1030" i="1"/>
  <c r="C1030" i="1"/>
  <c r="D1029" i="1"/>
  <c r="C1029" i="1"/>
  <c r="D1028" i="1"/>
  <c r="C1028" i="1"/>
  <c r="D1027" i="1"/>
  <c r="C1027" i="1"/>
  <c r="D1026" i="1"/>
  <c r="C1026" i="1"/>
  <c r="H1026" i="1" s="1"/>
  <c r="D1025" i="1"/>
  <c r="C1025" i="1"/>
  <c r="D1024" i="1"/>
  <c r="C1024" i="1"/>
  <c r="D1023" i="1"/>
  <c r="C1023" i="1"/>
  <c r="D1022" i="1"/>
  <c r="C1022" i="1"/>
  <c r="D1021" i="1"/>
  <c r="C1021" i="1"/>
  <c r="D1020" i="1"/>
  <c r="C1020" i="1"/>
  <c r="D1019" i="1"/>
  <c r="C1019" i="1"/>
  <c r="D1018" i="1"/>
  <c r="C1018" i="1"/>
  <c r="D1017" i="1"/>
  <c r="C1017" i="1"/>
  <c r="D1016" i="1"/>
  <c r="H1016" i="1" s="1"/>
  <c r="C1016" i="1"/>
  <c r="G1016" i="1" s="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89" i="1"/>
  <c r="C989" i="1"/>
  <c r="D988" i="1"/>
  <c r="C988" i="1"/>
  <c r="D987" i="1"/>
  <c r="C987" i="1"/>
  <c r="D983" i="1"/>
  <c r="C983" i="1"/>
  <c r="G983" i="1" s="1"/>
  <c r="D982" i="1"/>
  <c r="C982" i="1"/>
  <c r="H982" i="1" s="1"/>
  <c r="D981" i="1"/>
  <c r="C981" i="1"/>
  <c r="D980" i="1"/>
  <c r="C980" i="1"/>
  <c r="D979" i="1"/>
  <c r="C979" i="1"/>
  <c r="D978" i="1"/>
  <c r="C978" i="1"/>
  <c r="H978" i="1" s="1"/>
  <c r="D977" i="1"/>
  <c r="C977" i="1"/>
  <c r="G977" i="1" s="1"/>
  <c r="D976" i="1"/>
  <c r="C976" i="1"/>
  <c r="H976" i="1" s="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H952" i="1" s="1"/>
  <c r="D951" i="1"/>
  <c r="C951" i="1"/>
  <c r="D950" i="1"/>
  <c r="C950" i="1"/>
  <c r="D949" i="1"/>
  <c r="C949" i="1"/>
  <c r="D948" i="1"/>
  <c r="C948" i="1"/>
  <c r="D947" i="1"/>
  <c r="C947" i="1"/>
  <c r="D946" i="1"/>
  <c r="C946" i="1"/>
  <c r="H946" i="1" s="1"/>
  <c r="D945" i="1"/>
  <c r="C945" i="1"/>
  <c r="D944" i="1"/>
  <c r="C944" i="1"/>
  <c r="D943" i="1"/>
  <c r="C943" i="1"/>
  <c r="D942" i="1"/>
  <c r="C942" i="1"/>
  <c r="D941" i="1"/>
  <c r="C941" i="1"/>
  <c r="D940" i="1"/>
  <c r="C940" i="1"/>
  <c r="H940" i="1" s="1"/>
  <c r="D939" i="1"/>
  <c r="C939" i="1"/>
  <c r="D938" i="1"/>
  <c r="C938" i="1"/>
  <c r="D937" i="1"/>
  <c r="C937" i="1"/>
  <c r="D936" i="1"/>
  <c r="C936" i="1"/>
  <c r="D935" i="1"/>
  <c r="C935" i="1"/>
  <c r="D934" i="1"/>
  <c r="C934" i="1"/>
  <c r="G934" i="1" s="1"/>
  <c r="D933" i="1"/>
  <c r="C933" i="1"/>
  <c r="D932" i="1"/>
  <c r="C932" i="1"/>
  <c r="D931" i="1"/>
  <c r="C931" i="1"/>
  <c r="D930" i="1"/>
  <c r="C930" i="1"/>
  <c r="D929" i="1"/>
  <c r="C929" i="1"/>
  <c r="D928" i="1"/>
  <c r="C928" i="1"/>
  <c r="D927" i="1"/>
  <c r="C927" i="1"/>
  <c r="D926" i="1"/>
  <c r="C926" i="1"/>
  <c r="D925" i="1"/>
  <c r="C925" i="1"/>
  <c r="D924" i="1"/>
  <c r="C924" i="1"/>
  <c r="D923" i="1"/>
  <c r="C923" i="1"/>
  <c r="D922" i="1"/>
  <c r="C922" i="1"/>
  <c r="H922" i="1" s="1"/>
  <c r="D921" i="1"/>
  <c r="C921" i="1"/>
  <c r="D920" i="1"/>
  <c r="C920" i="1"/>
  <c r="D919" i="1"/>
  <c r="C919" i="1"/>
  <c r="D918" i="1"/>
  <c r="C918" i="1"/>
  <c r="D917" i="1"/>
  <c r="C917" i="1"/>
  <c r="D916" i="1"/>
  <c r="C916" i="1"/>
  <c r="D915" i="1"/>
  <c r="C915" i="1"/>
  <c r="D914" i="1"/>
  <c r="C914" i="1"/>
  <c r="G914" i="1" s="1"/>
  <c r="D913" i="1"/>
  <c r="C913" i="1"/>
  <c r="D912" i="1"/>
  <c r="C912" i="1"/>
  <c r="D911" i="1"/>
  <c r="C911" i="1"/>
  <c r="G911" i="1" s="1"/>
  <c r="D910" i="1"/>
  <c r="C910" i="1"/>
  <c r="D909" i="1"/>
  <c r="C909" i="1"/>
  <c r="D908" i="1"/>
  <c r="C908" i="1"/>
  <c r="D907" i="1"/>
  <c r="C907" i="1"/>
  <c r="D906" i="1"/>
  <c r="C906" i="1"/>
  <c r="D905" i="1"/>
  <c r="C905" i="1"/>
  <c r="G905" i="1" s="1"/>
  <c r="D904" i="1"/>
  <c r="C904" i="1"/>
  <c r="D903" i="1"/>
  <c r="C903" i="1"/>
  <c r="D902" i="1"/>
  <c r="C902" i="1"/>
  <c r="G902" i="1" s="1"/>
  <c r="D901" i="1"/>
  <c r="C901" i="1"/>
  <c r="D900" i="1"/>
  <c r="C900" i="1"/>
  <c r="D899" i="1"/>
  <c r="C899" i="1"/>
  <c r="D898" i="1"/>
  <c r="C898" i="1"/>
  <c r="D897" i="1"/>
  <c r="C897" i="1"/>
  <c r="D896" i="1"/>
  <c r="C896" i="1"/>
  <c r="G896" i="1" s="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H876" i="1" s="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H864" i="1" s="1"/>
  <c r="D863" i="1"/>
  <c r="C863" i="1"/>
  <c r="D862" i="1"/>
  <c r="C862" i="1"/>
  <c r="D861" i="1"/>
  <c r="C861" i="1"/>
  <c r="D860" i="1"/>
  <c r="C860" i="1"/>
  <c r="D859" i="1"/>
  <c r="C859" i="1"/>
  <c r="D858" i="1"/>
  <c r="C858" i="1"/>
  <c r="D857" i="1"/>
  <c r="C857" i="1"/>
  <c r="G856" i="1"/>
  <c r="D856" i="1"/>
  <c r="C856" i="1"/>
  <c r="D855" i="1"/>
  <c r="C855" i="1"/>
  <c r="D854" i="1"/>
  <c r="C854" i="1"/>
  <c r="D853" i="1"/>
  <c r="C853" i="1"/>
  <c r="D852" i="1"/>
  <c r="C852" i="1"/>
  <c r="D851" i="1"/>
  <c r="C851" i="1"/>
  <c r="G850" i="1"/>
  <c r="D850" i="1"/>
  <c r="C850" i="1"/>
  <c r="D849" i="1"/>
  <c r="C849" i="1"/>
  <c r="D848" i="1"/>
  <c r="C848" i="1"/>
  <c r="D847" i="1"/>
  <c r="C847" i="1"/>
  <c r="D846" i="1"/>
  <c r="C846" i="1"/>
  <c r="G845" i="1"/>
  <c r="D845" i="1"/>
  <c r="H845" i="1" s="1"/>
  <c r="C845" i="1"/>
  <c r="D844" i="1"/>
  <c r="C844" i="1"/>
  <c r="D843" i="1"/>
  <c r="C843" i="1"/>
  <c r="D842" i="1"/>
  <c r="C842" i="1"/>
  <c r="D841" i="1"/>
  <c r="C841" i="1"/>
  <c r="D840" i="1"/>
  <c r="C840" i="1"/>
  <c r="H840" i="1" s="1"/>
  <c r="D839" i="1"/>
  <c r="C839" i="1"/>
  <c r="D838" i="1"/>
  <c r="C838" i="1"/>
  <c r="D837" i="1"/>
  <c r="C837" i="1"/>
  <c r="D836" i="1"/>
  <c r="C836" i="1"/>
  <c r="D835" i="1"/>
  <c r="C835" i="1"/>
  <c r="D834" i="1"/>
  <c r="C834" i="1"/>
  <c r="D833" i="1"/>
  <c r="C833" i="1"/>
  <c r="D832" i="1"/>
  <c r="C832" i="1"/>
  <c r="H832" i="1" s="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H816" i="1" s="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G802" i="1" s="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H784" i="1" s="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H760" i="1" s="1"/>
  <c r="D759" i="1"/>
  <c r="C759" i="1"/>
  <c r="D758" i="1"/>
  <c r="C758" i="1"/>
  <c r="D757" i="1"/>
  <c r="C757" i="1"/>
  <c r="D756" i="1"/>
  <c r="C756" i="1"/>
  <c r="D755" i="1"/>
  <c r="C755" i="1"/>
  <c r="D754" i="1"/>
  <c r="C754" i="1"/>
  <c r="G754" i="1" s="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H732" i="1" s="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H663" i="1" s="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G612" i="1" s="1"/>
  <c r="C612" i="1"/>
  <c r="D611" i="1"/>
  <c r="C611" i="1"/>
  <c r="D610" i="1"/>
  <c r="C610" i="1"/>
  <c r="D609" i="1"/>
  <c r="C609" i="1"/>
  <c r="D608" i="1"/>
  <c r="C608" i="1"/>
  <c r="D607" i="1"/>
  <c r="C607" i="1"/>
  <c r="D606" i="1"/>
  <c r="C606" i="1"/>
  <c r="D605" i="1"/>
  <c r="C605" i="1"/>
  <c r="D604" i="1"/>
  <c r="C604" i="1"/>
  <c r="D603" i="1"/>
  <c r="C603" i="1"/>
  <c r="H603" i="1" s="1"/>
  <c r="D602" i="1"/>
  <c r="C602" i="1"/>
  <c r="D601" i="1"/>
  <c r="C601" i="1"/>
  <c r="D600" i="1"/>
  <c r="C600" i="1"/>
  <c r="C599" i="1"/>
  <c r="D598" i="1"/>
  <c r="C598" i="1"/>
  <c r="D597" i="1"/>
  <c r="C597" i="1"/>
  <c r="D596" i="1"/>
  <c r="C596" i="1"/>
  <c r="D595" i="1"/>
  <c r="C595" i="1"/>
  <c r="D594" i="1"/>
  <c r="C594" i="1"/>
  <c r="D593" i="1"/>
  <c r="C593" i="1"/>
  <c r="D592" i="1"/>
  <c r="C592" i="1"/>
  <c r="D591" i="1"/>
  <c r="H591" i="1" s="1"/>
  <c r="C591" i="1"/>
  <c r="D590" i="1"/>
  <c r="C590" i="1"/>
  <c r="D589" i="1"/>
  <c r="C589" i="1"/>
  <c r="D588" i="1"/>
  <c r="C588" i="1"/>
  <c r="D586" i="1"/>
  <c r="C586" i="1"/>
  <c r="D585" i="1"/>
  <c r="C585" i="1"/>
  <c r="H585" i="1" s="1"/>
  <c r="D584" i="1"/>
  <c r="C584" i="1"/>
  <c r="D583" i="1"/>
  <c r="C583" i="1"/>
  <c r="D582" i="1"/>
  <c r="C582" i="1"/>
  <c r="C581" i="1"/>
  <c r="D580" i="1"/>
  <c r="C580" i="1"/>
  <c r="D579" i="1"/>
  <c r="C579" i="1"/>
  <c r="H579" i="1" s="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H564" i="1" s="1"/>
  <c r="D563" i="1"/>
  <c r="C563" i="1"/>
  <c r="D562" i="1"/>
  <c r="C562" i="1"/>
  <c r="D560" i="1"/>
  <c r="C560" i="1"/>
  <c r="H560" i="1" s="1"/>
  <c r="D559" i="1"/>
  <c r="C559" i="1"/>
  <c r="D558" i="1"/>
  <c r="C558" i="1"/>
  <c r="D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H512" i="1" s="1"/>
  <c r="D511" i="1"/>
  <c r="C511" i="1"/>
  <c r="D510" i="1"/>
  <c r="C510" i="1"/>
  <c r="D508" i="1"/>
  <c r="C508" i="1"/>
  <c r="D507" i="1"/>
  <c r="C507" i="1"/>
  <c r="D506" i="1"/>
  <c r="C506" i="1"/>
  <c r="D505" i="1"/>
  <c r="C505" i="1"/>
  <c r="D504" i="1"/>
  <c r="C504" i="1"/>
  <c r="D503" i="1"/>
  <c r="C503" i="1"/>
  <c r="D502" i="1"/>
  <c r="C502" i="1"/>
  <c r="D501" i="1"/>
  <c r="C501" i="1"/>
  <c r="D500" i="1"/>
  <c r="C500" i="1"/>
  <c r="D499" i="1"/>
  <c r="C499" i="1"/>
  <c r="H499" i="1" s="1"/>
  <c r="D498" i="1"/>
  <c r="C498" i="1"/>
  <c r="D497" i="1"/>
  <c r="C497" i="1"/>
  <c r="D496" i="1"/>
  <c r="C496" i="1"/>
  <c r="D495" i="1"/>
  <c r="C495" i="1"/>
  <c r="D494" i="1"/>
  <c r="C494" i="1"/>
  <c r="D493" i="1"/>
  <c r="C493" i="1"/>
  <c r="D492" i="1"/>
  <c r="C492" i="1"/>
  <c r="D491" i="1"/>
  <c r="C491" i="1"/>
  <c r="D490" i="1"/>
  <c r="C490" i="1"/>
  <c r="D489" i="1"/>
  <c r="D488" i="1"/>
  <c r="C488" i="1"/>
  <c r="H488" i="1" s="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D471" i="1"/>
  <c r="C471" i="1"/>
  <c r="D470" i="1"/>
  <c r="C470" i="1"/>
  <c r="D469" i="1"/>
  <c r="C469" i="1"/>
  <c r="D468" i="1"/>
  <c r="C468" i="1"/>
  <c r="D467" i="1"/>
  <c r="D465" i="1"/>
  <c r="C465" i="1"/>
  <c r="D464" i="1"/>
  <c r="C464" i="1"/>
  <c r="D463" i="1"/>
  <c r="C463" i="1"/>
  <c r="D462" i="1"/>
  <c r="C462" i="1"/>
  <c r="D461" i="1"/>
  <c r="C461" i="1"/>
  <c r="D460" i="1"/>
  <c r="C460" i="1"/>
  <c r="D459" i="1"/>
  <c r="C459" i="1"/>
  <c r="D458" i="1"/>
  <c r="C458" i="1"/>
  <c r="D457" i="1"/>
  <c r="D456" i="1"/>
  <c r="C456" i="1"/>
  <c r="D455" i="1"/>
  <c r="C455" i="1"/>
  <c r="D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5" i="1"/>
  <c r="C435" i="1"/>
  <c r="D434" i="1"/>
  <c r="C434" i="1"/>
  <c r="D433" i="1"/>
  <c r="C433" i="1"/>
  <c r="D432" i="1"/>
  <c r="C432" i="1"/>
  <c r="D431" i="1"/>
  <c r="C431" i="1"/>
  <c r="D430" i="1"/>
  <c r="C430" i="1"/>
  <c r="D429" i="1"/>
  <c r="C429" i="1"/>
  <c r="D428" i="1"/>
  <c r="C428" i="1"/>
  <c r="D427" i="1"/>
  <c r="C427" i="1"/>
  <c r="D426" i="1"/>
  <c r="C426" i="1"/>
  <c r="D425" i="1"/>
  <c r="C425" i="1"/>
  <c r="C424" i="1"/>
  <c r="D423" i="1"/>
  <c r="C423" i="1"/>
  <c r="D422" i="1"/>
  <c r="C422" i="1"/>
  <c r="D421" i="1"/>
  <c r="C421" i="1"/>
  <c r="G421" i="1" s="1"/>
  <c r="D420" i="1"/>
  <c r="C420" i="1"/>
  <c r="D419" i="1"/>
  <c r="C419" i="1"/>
  <c r="D418" i="1"/>
  <c r="C418" i="1"/>
  <c r="G418" i="1" s="1"/>
  <c r="D417" i="1"/>
  <c r="C417" i="1"/>
  <c r="D416" i="1"/>
  <c r="D413" i="1"/>
  <c r="C413" i="1"/>
  <c r="D411" i="1"/>
  <c r="C411" i="1"/>
  <c r="D406" i="1"/>
  <c r="C406" i="1"/>
  <c r="D405" i="1"/>
  <c r="C405" i="1"/>
  <c r="G405" i="1" s="1"/>
  <c r="D404" i="1"/>
  <c r="C404" i="1"/>
  <c r="D401" i="1"/>
  <c r="C401" i="1"/>
  <c r="D400" i="1"/>
  <c r="C400" i="1"/>
  <c r="D399" i="1"/>
  <c r="C399" i="1"/>
  <c r="D398" i="1"/>
  <c r="C398" i="1"/>
  <c r="D397" i="1"/>
  <c r="C397" i="1"/>
  <c r="D396" i="1"/>
  <c r="C396" i="1"/>
  <c r="D395" i="1"/>
  <c r="C395" i="1"/>
  <c r="D394" i="1"/>
  <c r="C394" i="1"/>
  <c r="D393" i="1"/>
  <c r="H393" i="1" s="1"/>
  <c r="C393" i="1"/>
  <c r="D392" i="1"/>
  <c r="C392" i="1"/>
  <c r="D391" i="1"/>
  <c r="D390" i="1"/>
  <c r="C390" i="1"/>
  <c r="D389" i="1"/>
  <c r="C389" i="1"/>
  <c r="D388" i="1"/>
  <c r="C388" i="1"/>
  <c r="D387" i="1"/>
  <c r="C387" i="1"/>
  <c r="D386" i="1"/>
  <c r="C386" i="1"/>
  <c r="D385" i="1"/>
  <c r="C385" i="1"/>
  <c r="H385" i="1" s="1"/>
  <c r="D384" i="1"/>
  <c r="C384" i="1"/>
  <c r="D383" i="1"/>
  <c r="C383" i="1"/>
  <c r="D382" i="1"/>
  <c r="C382" i="1"/>
  <c r="H382" i="1" s="1"/>
  <c r="D381" i="1"/>
  <c r="C381" i="1"/>
  <c r="D380" i="1"/>
  <c r="C380" i="1"/>
  <c r="D379" i="1"/>
  <c r="C379" i="1"/>
  <c r="D378" i="1"/>
  <c r="C378" i="1"/>
  <c r="D377" i="1"/>
  <c r="C377" i="1"/>
  <c r="D376" i="1"/>
  <c r="C376" i="1"/>
  <c r="D375" i="1"/>
  <c r="C375" i="1"/>
  <c r="D374" i="1"/>
  <c r="C374" i="1"/>
  <c r="C373" i="1"/>
  <c r="D372" i="1"/>
  <c r="C372" i="1"/>
  <c r="D371" i="1"/>
  <c r="C371" i="1"/>
  <c r="D370" i="1"/>
  <c r="C370" i="1"/>
  <c r="H370" i="1" s="1"/>
  <c r="D369" i="1"/>
  <c r="C369" i="1"/>
  <c r="D368" i="1"/>
  <c r="C368" i="1"/>
  <c r="D367" i="1"/>
  <c r="C367" i="1"/>
  <c r="D366" i="1"/>
  <c r="C366" i="1"/>
  <c r="G366" i="1" s="1"/>
  <c r="D365" i="1"/>
  <c r="C365" i="1"/>
  <c r="D364" i="1"/>
  <c r="D363" i="1"/>
  <c r="C363" i="1"/>
  <c r="D362" i="1"/>
  <c r="C362" i="1"/>
  <c r="D361" i="1"/>
  <c r="C361" i="1"/>
  <c r="D360" i="1"/>
  <c r="C360" i="1"/>
  <c r="C359" i="1"/>
  <c r="D357" i="1"/>
  <c r="C357" i="1"/>
  <c r="D356" i="1"/>
  <c r="C356" i="1"/>
  <c r="D355" i="1"/>
  <c r="C355" i="1"/>
  <c r="G355" i="1" s="1"/>
  <c r="D354" i="1"/>
  <c r="C354" i="1"/>
  <c r="D353" i="1"/>
  <c r="C353" i="1"/>
  <c r="D352" i="1"/>
  <c r="C352" i="1"/>
  <c r="H352" i="1" s="1"/>
  <c r="C351" i="1"/>
  <c r="D350" i="1"/>
  <c r="C350" i="1"/>
  <c r="D349" i="1"/>
  <c r="C349" i="1"/>
  <c r="D348" i="1"/>
  <c r="C348" i="1"/>
  <c r="D347" i="1"/>
  <c r="C347" i="1"/>
  <c r="D344" i="1"/>
  <c r="C344" i="1"/>
  <c r="D343" i="1"/>
  <c r="C343" i="1"/>
  <c r="D342" i="1"/>
  <c r="C342" i="1"/>
  <c r="D341" i="1"/>
  <c r="C341" i="1"/>
  <c r="D340" i="1"/>
  <c r="C340" i="1"/>
  <c r="D339" i="1"/>
  <c r="D338" i="1"/>
  <c r="C338" i="1"/>
  <c r="D337" i="1"/>
  <c r="C337" i="1"/>
  <c r="G337" i="1" s="1"/>
  <c r="D336" i="1"/>
  <c r="C336" i="1"/>
  <c r="D335" i="1"/>
  <c r="C335"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G316" i="1" s="1"/>
  <c r="D315" i="1"/>
  <c r="C315" i="1"/>
  <c r="D314" i="1"/>
  <c r="C314" i="1"/>
  <c r="D313" i="1"/>
  <c r="C313" i="1"/>
  <c r="D312" i="1"/>
  <c r="C312" i="1"/>
  <c r="D311" i="1"/>
  <c r="C311" i="1"/>
  <c r="D310" i="1"/>
  <c r="C310" i="1"/>
  <c r="D309" i="1"/>
  <c r="C309" i="1"/>
  <c r="D308" i="1"/>
  <c r="C308" i="1"/>
  <c r="D307" i="1"/>
  <c r="C307" i="1"/>
  <c r="D305" i="1"/>
  <c r="C305" i="1"/>
  <c r="D304" i="1"/>
  <c r="C304" i="1"/>
  <c r="H304" i="1" s="1"/>
  <c r="D303" i="1"/>
  <c r="C303" i="1"/>
  <c r="D302" i="1"/>
  <c r="C302" i="1"/>
  <c r="D301" i="1"/>
  <c r="C301" i="1"/>
  <c r="D300" i="1"/>
  <c r="C300" i="1"/>
  <c r="D299" i="1"/>
  <c r="C299" i="1"/>
  <c r="D298" i="1"/>
  <c r="C298" i="1"/>
  <c r="D297" i="1"/>
  <c r="C297" i="1"/>
  <c r="D296" i="1"/>
  <c r="C296" i="1"/>
  <c r="C295" i="1"/>
  <c r="D292" i="1"/>
  <c r="C292" i="1"/>
  <c r="D291" i="1"/>
  <c r="C291" i="1"/>
  <c r="D290" i="1"/>
  <c r="C290" i="1"/>
  <c r="D289" i="1"/>
  <c r="C289" i="1"/>
  <c r="D288" i="1"/>
  <c r="C288" i="1"/>
  <c r="D284" i="1"/>
  <c r="C284" i="1"/>
  <c r="D283" i="1"/>
  <c r="C283" i="1"/>
  <c r="D282" i="1"/>
  <c r="C282" i="1"/>
  <c r="D281" i="1"/>
  <c r="C281" i="1"/>
  <c r="D280" i="1"/>
  <c r="C280" i="1"/>
  <c r="D279" i="1"/>
  <c r="H279" i="1" s="1"/>
  <c r="C279" i="1"/>
  <c r="D278" i="1"/>
  <c r="C278" i="1"/>
  <c r="D277" i="1"/>
  <c r="C277" i="1"/>
  <c r="D276" i="1"/>
  <c r="C276" i="1"/>
  <c r="C275" i="1"/>
  <c r="D274" i="1"/>
  <c r="C274" i="1"/>
  <c r="H274" i="1" s="1"/>
  <c r="D273" i="1"/>
  <c r="C273" i="1"/>
  <c r="G273" i="1" s="1"/>
  <c r="D272" i="1"/>
  <c r="C272" i="1"/>
  <c r="D271" i="1"/>
  <c r="C271" i="1"/>
  <c r="D270" i="1"/>
  <c r="C270" i="1"/>
  <c r="D269" i="1"/>
  <c r="C269" i="1"/>
  <c r="D268" i="1"/>
  <c r="C268" i="1"/>
  <c r="D267" i="1"/>
  <c r="C267" i="1"/>
  <c r="D266" i="1"/>
  <c r="C266" i="1"/>
  <c r="D265" i="1"/>
  <c r="C265" i="1"/>
  <c r="H265" i="1" s="1"/>
  <c r="D264" i="1"/>
  <c r="C264" i="1"/>
  <c r="D263" i="1"/>
  <c r="C263" i="1"/>
  <c r="D262" i="1"/>
  <c r="C262" i="1"/>
  <c r="H262" i="1" s="1"/>
  <c r="D261" i="1"/>
  <c r="C261" i="1"/>
  <c r="D260" i="1"/>
  <c r="C260" i="1"/>
  <c r="D258" i="1"/>
  <c r="C258" i="1"/>
  <c r="D257" i="1"/>
  <c r="C257" i="1"/>
  <c r="D256" i="1"/>
  <c r="C256" i="1"/>
  <c r="D255" i="1"/>
  <c r="C255" i="1"/>
  <c r="D254" i="1"/>
  <c r="C254" i="1"/>
  <c r="D253" i="1"/>
  <c r="C253" i="1"/>
  <c r="H253" i="1" s="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H175" i="1" s="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58" i="1"/>
  <c r="C158" i="1"/>
  <c r="D157" i="1"/>
  <c r="C157" i="1"/>
  <c r="D156" i="1"/>
  <c r="C156" i="1"/>
  <c r="D155" i="1"/>
  <c r="C155" i="1"/>
  <c r="D154" i="1"/>
  <c r="C154" i="1"/>
  <c r="D153" i="1"/>
  <c r="C153" i="1"/>
  <c r="D152" i="1"/>
  <c r="C152" i="1"/>
  <c r="D151" i="1"/>
  <c r="C151" i="1"/>
  <c r="D150" i="1"/>
  <c r="C150" i="1"/>
  <c r="D146" i="1"/>
  <c r="C146" i="1"/>
  <c r="D145" i="1"/>
  <c r="C145" i="1"/>
  <c r="D144" i="1"/>
  <c r="C144" i="1"/>
  <c r="D143" i="1"/>
  <c r="C143" i="1"/>
  <c r="D142" i="1"/>
  <c r="C142" i="1"/>
  <c r="D141" i="1"/>
  <c r="C141" i="1"/>
  <c r="D140" i="1"/>
  <c r="C140" i="1"/>
  <c r="D139" i="1"/>
  <c r="C139" i="1"/>
  <c r="D138" i="1"/>
  <c r="H138" i="1" s="1"/>
  <c r="C138" i="1"/>
  <c r="D137" i="1"/>
  <c r="C137" i="1"/>
  <c r="D136" i="1"/>
  <c r="D135" i="1"/>
  <c r="D134" i="1"/>
  <c r="C134" i="1"/>
  <c r="D133" i="1"/>
  <c r="C133" i="1"/>
  <c r="D132" i="1"/>
  <c r="C132" i="1"/>
  <c r="D131" i="1"/>
  <c r="C131" i="1"/>
  <c r="D130" i="1"/>
  <c r="C130" i="1"/>
  <c r="D129" i="1"/>
  <c r="D128" i="1"/>
  <c r="C128" i="1"/>
  <c r="D127" i="1"/>
  <c r="C127" i="1"/>
  <c r="G127" i="1" s="1"/>
  <c r="D126" i="1"/>
  <c r="C126" i="1"/>
  <c r="D125" i="1"/>
  <c r="C125" i="1"/>
  <c r="D124" i="1"/>
  <c r="D123" i="1"/>
  <c r="C123" i="1"/>
  <c r="H123" i="1" s="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G76" i="1" s="1"/>
  <c r="D75" i="1"/>
  <c r="C75" i="1"/>
  <c r="D74" i="1"/>
  <c r="C74" i="1"/>
  <c r="D73" i="1"/>
  <c r="C73" i="1"/>
  <c r="D72" i="1"/>
  <c r="C72" i="1"/>
  <c r="D71" i="1"/>
  <c r="C71" i="1"/>
  <c r="D69" i="1"/>
  <c r="C69" i="1"/>
  <c r="D68" i="1"/>
  <c r="C68" i="1"/>
  <c r="D67" i="1"/>
  <c r="C67" i="1"/>
  <c r="D66" i="1"/>
  <c r="C66" i="1"/>
  <c r="D65" i="1"/>
  <c r="C65" i="1"/>
  <c r="D64" i="1"/>
  <c r="C64" i="1"/>
  <c r="D63" i="1"/>
  <c r="C63" i="1"/>
  <c r="D62" i="1"/>
  <c r="C62" i="1"/>
  <c r="D61" i="1"/>
  <c r="D60" i="1"/>
  <c r="C60" i="1"/>
  <c r="D59" i="1"/>
  <c r="C59" i="1"/>
  <c r="D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D40" i="1"/>
  <c r="D39" i="1"/>
  <c r="C39" i="1"/>
  <c r="D38" i="1"/>
  <c r="C38" i="1"/>
  <c r="D37" i="1"/>
  <c r="C37" i="1"/>
  <c r="D36" i="1"/>
  <c r="C36" i="1"/>
  <c r="D35" i="1"/>
  <c r="C35" i="1"/>
  <c r="D34" i="1"/>
  <c r="C34" i="1"/>
  <c r="G34" i="1" s="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D1223" i="1" l="1"/>
  <c r="G1462" i="1"/>
  <c r="I1462" i="1" s="1"/>
  <c r="G1465" i="1"/>
  <c r="I1465" i="1" s="1"/>
  <c r="G1430" i="1"/>
  <c r="G1425" i="1"/>
  <c r="H1419" i="1"/>
  <c r="H1404" i="1"/>
  <c r="G1395" i="1"/>
  <c r="H1353" i="1"/>
  <c r="G1351" i="1"/>
  <c r="H1314" i="1"/>
  <c r="G1298" i="1"/>
  <c r="H1292" i="1"/>
  <c r="G1282" i="1"/>
  <c r="G1254" i="1"/>
  <c r="H1225" i="1"/>
  <c r="F246" i="5"/>
  <c r="E238" i="5"/>
  <c r="H1202" i="1"/>
  <c r="D177" i="5"/>
  <c r="C1154" i="1" s="1"/>
  <c r="H1095" i="1"/>
  <c r="H1072" i="1"/>
  <c r="H1058" i="1"/>
  <c r="H1044" i="1"/>
  <c r="H1029" i="1"/>
  <c r="H1025" i="1"/>
  <c r="H1017" i="1"/>
  <c r="F35" i="5"/>
  <c r="G995" i="1"/>
  <c r="G992" i="1"/>
  <c r="H1578" i="1"/>
  <c r="G1576" i="1"/>
  <c r="H1552" i="1"/>
  <c r="G1537" i="1"/>
  <c r="D6" i="8"/>
  <c r="C1481" i="1" s="1"/>
  <c r="H1481" i="1" s="1"/>
  <c r="H1492" i="1"/>
  <c r="H960" i="1"/>
  <c r="G958" i="1"/>
  <c r="H942" i="1"/>
  <c r="G932" i="1"/>
  <c r="H910" i="1"/>
  <c r="F245" i="9"/>
  <c r="B245" i="9" s="1"/>
  <c r="G874" i="1"/>
  <c r="F230" i="9"/>
  <c r="H828" i="1"/>
  <c r="G821" i="1"/>
  <c r="G797" i="1"/>
  <c r="G778" i="1"/>
  <c r="G773" i="1"/>
  <c r="G761" i="1"/>
  <c r="H752" i="1"/>
  <c r="G743" i="1"/>
  <c r="H734" i="1"/>
  <c r="G725" i="1"/>
  <c r="H702" i="1"/>
  <c r="G690" i="1"/>
  <c r="H666" i="1"/>
  <c r="H621" i="1"/>
  <c r="E159" i="9"/>
  <c r="B159" i="9" s="1"/>
  <c r="G573" i="1"/>
  <c r="H570" i="1"/>
  <c r="H548" i="1"/>
  <c r="H547" i="1"/>
  <c r="H536" i="1"/>
  <c r="H530" i="1"/>
  <c r="H524" i="1"/>
  <c r="H520" i="1"/>
  <c r="E515" i="4"/>
  <c r="D509" i="1" s="1"/>
  <c r="H508" i="1"/>
  <c r="H500" i="1"/>
  <c r="E93" i="9"/>
  <c r="F391" i="4"/>
  <c r="H363" i="1"/>
  <c r="H360" i="1"/>
  <c r="F352" i="4"/>
  <c r="H342" i="1"/>
  <c r="H283" i="1"/>
  <c r="F279" i="4"/>
  <c r="F268" i="4"/>
  <c r="E70" i="9"/>
  <c r="B70" i="9" s="1"/>
  <c r="H247" i="1"/>
  <c r="H246" i="1"/>
  <c r="F236" i="4"/>
  <c r="F231" i="4"/>
  <c r="G216" i="1"/>
  <c r="H205" i="1"/>
  <c r="H204" i="1"/>
  <c r="H202" i="1"/>
  <c r="H201" i="1"/>
  <c r="F222" i="9"/>
  <c r="C124" i="1"/>
  <c r="G124" i="1" s="1"/>
  <c r="F120" i="4"/>
  <c r="H117" i="1"/>
  <c r="H111" i="1"/>
  <c r="H105" i="1"/>
  <c r="C103" i="1"/>
  <c r="G91" i="1"/>
  <c r="G75" i="1"/>
  <c r="H70" i="1"/>
  <c r="C61" i="1"/>
  <c r="G61" i="1" s="1"/>
  <c r="G57" i="1"/>
  <c r="F59" i="4"/>
  <c r="C40" i="1"/>
  <c r="C41" i="1"/>
  <c r="H1434" i="1"/>
  <c r="G1431" i="1"/>
  <c r="G1419" i="1"/>
  <c r="H1418" i="1"/>
  <c r="G1410" i="1"/>
  <c r="H1398" i="1"/>
  <c r="H1395" i="1"/>
  <c r="G1391" i="1"/>
  <c r="H1380" i="1"/>
  <c r="C1376" i="1"/>
  <c r="G1377" i="1"/>
  <c r="F75" i="6"/>
  <c r="G1370" i="1"/>
  <c r="H1354" i="1"/>
  <c r="G1352" i="1"/>
  <c r="F54" i="6"/>
  <c r="H1344" i="1"/>
  <c r="H1345" i="1"/>
  <c r="F39" i="6"/>
  <c r="H1334" i="1"/>
  <c r="H1333" i="1"/>
  <c r="G1331" i="1"/>
  <c r="H1328" i="1"/>
  <c r="H1321" i="1"/>
  <c r="H1315" i="1"/>
  <c r="G1313" i="1"/>
  <c r="G1303" i="1"/>
  <c r="F6" i="6"/>
  <c r="E305" i="9"/>
  <c r="B305" i="9" s="1"/>
  <c r="G1294" i="1"/>
  <c r="G1289" i="1"/>
  <c r="H1279" i="1"/>
  <c r="H1275" i="1"/>
  <c r="H1274" i="1"/>
  <c r="H1271" i="1"/>
  <c r="H1266" i="1"/>
  <c r="H1257" i="1"/>
  <c r="G1255" i="1"/>
  <c r="G1246" i="1"/>
  <c r="H1239" i="1"/>
  <c r="H1238" i="1"/>
  <c r="F239" i="5"/>
  <c r="H1216" i="1"/>
  <c r="H1211" i="1"/>
  <c r="H1210" i="1"/>
  <c r="G1207" i="1"/>
  <c r="G1198" i="1"/>
  <c r="H1196" i="1"/>
  <c r="G1195" i="1"/>
  <c r="G1194" i="1"/>
  <c r="H1193" i="1"/>
  <c r="G1177" i="1"/>
  <c r="H1170" i="1"/>
  <c r="H1163" i="1"/>
  <c r="H1156" i="1"/>
  <c r="F164" i="5"/>
  <c r="H1140" i="1"/>
  <c r="G1135" i="1"/>
  <c r="G1117" i="1"/>
  <c r="H1101" i="1"/>
  <c r="H1087" i="1"/>
  <c r="H1081" i="1"/>
  <c r="F88" i="5"/>
  <c r="H1067" i="1"/>
  <c r="H1061" i="1"/>
  <c r="G1060" i="1"/>
  <c r="D78" i="5"/>
  <c r="C1056" i="1" s="1"/>
  <c r="H1053" i="1"/>
  <c r="G1052" i="1"/>
  <c r="H1033" i="1"/>
  <c r="H1032" i="1"/>
  <c r="G1010" i="1"/>
  <c r="F29" i="5"/>
  <c r="G1004" i="1"/>
  <c r="G1001" i="1"/>
  <c r="G993" i="1"/>
  <c r="F8" i="5"/>
  <c r="G1575" i="1"/>
  <c r="G1566" i="1"/>
  <c r="G1563" i="1"/>
  <c r="G1559" i="1"/>
  <c r="H1548" i="1"/>
  <c r="G1544" i="1"/>
  <c r="G1523" i="1"/>
  <c r="H1516" i="1"/>
  <c r="G1508" i="1"/>
  <c r="H1506" i="1"/>
  <c r="G1503" i="1"/>
  <c r="H1498" i="1"/>
  <c r="G1497" i="1"/>
  <c r="H1494" i="1"/>
  <c r="H974" i="1"/>
  <c r="G972" i="1"/>
  <c r="H971" i="1"/>
  <c r="H970" i="1"/>
  <c r="H964" i="1"/>
  <c r="H959" i="1"/>
  <c r="E150" i="9"/>
  <c r="G956" i="1"/>
  <c r="G954" i="1"/>
  <c r="G950" i="1"/>
  <c r="E143" i="9"/>
  <c r="B143" i="9" s="1"/>
  <c r="G941" i="1"/>
  <c r="H938" i="1"/>
  <c r="H928" i="1"/>
  <c r="H924" i="1"/>
  <c r="G923" i="1"/>
  <c r="H920" i="1"/>
  <c r="G918" i="1"/>
  <c r="H916" i="1"/>
  <c r="F249" i="9"/>
  <c r="B249" i="9" s="1"/>
  <c r="H906" i="1"/>
  <c r="H904" i="1"/>
  <c r="E115" i="9"/>
  <c r="G900" i="1"/>
  <c r="H899" i="1"/>
  <c r="G898" i="1"/>
  <c r="G893" i="1"/>
  <c r="H893" i="1"/>
  <c r="H892" i="1"/>
  <c r="H890" i="1"/>
  <c r="H888" i="1"/>
  <c r="E106" i="9"/>
  <c r="B106" i="9" s="1"/>
  <c r="H887" i="1"/>
  <c r="H886" i="1"/>
  <c r="G882" i="1"/>
  <c r="H880" i="1"/>
  <c r="G875" i="1"/>
  <c r="H872" i="1"/>
  <c r="G870" i="1"/>
  <c r="H868" i="1"/>
  <c r="E94" i="9"/>
  <c r="B94" i="9" s="1"/>
  <c r="G851" i="1"/>
  <c r="G846" i="1"/>
  <c r="E75" i="9"/>
  <c r="B75" i="9" s="1"/>
  <c r="G827" i="1"/>
  <c r="G826" i="1"/>
  <c r="G822" i="1"/>
  <c r="G815" i="1"/>
  <c r="G814" i="1"/>
  <c r="G808" i="1"/>
  <c r="G798" i="1"/>
  <c r="H797" i="1"/>
  <c r="H792" i="1"/>
  <c r="H776" i="1"/>
  <c r="G774" i="1"/>
  <c r="H768" i="1"/>
  <c r="H764" i="1"/>
  <c r="H761" i="1"/>
  <c r="H743" i="1"/>
  <c r="H738" i="1"/>
  <c r="H735" i="1"/>
  <c r="G732" i="1"/>
  <c r="H729" i="1"/>
  <c r="H726" i="1"/>
  <c r="H723" i="1"/>
  <c r="G723" i="1"/>
  <c r="H719" i="1"/>
  <c r="E47" i="9"/>
  <c r="F223" i="9"/>
  <c r="H717" i="1"/>
  <c r="G711" i="1"/>
  <c r="H708" i="1"/>
  <c r="H705" i="1"/>
  <c r="H701" i="1"/>
  <c r="H699" i="1"/>
  <c r="G696" i="1"/>
  <c r="H696" i="1"/>
  <c r="H693" i="1"/>
  <c r="G689" i="1"/>
  <c r="H687" i="1"/>
  <c r="G684" i="1"/>
  <c r="H683" i="1"/>
  <c r="G678" i="1"/>
  <c r="H678" i="1"/>
  <c r="H672" i="1"/>
  <c r="G671" i="1"/>
  <c r="E31" i="9"/>
  <c r="B31" i="9" s="1"/>
  <c r="G669" i="1"/>
  <c r="H662" i="1"/>
  <c r="H660" i="1"/>
  <c r="G653" i="1"/>
  <c r="H648" i="1"/>
  <c r="F652" i="4"/>
  <c r="H623" i="1"/>
  <c r="G621" i="1"/>
  <c r="E157" i="9"/>
  <c r="B157" i="9" s="1"/>
  <c r="H614" i="1"/>
  <c r="G609" i="1"/>
  <c r="F269" i="9"/>
  <c r="B269" i="9" s="1"/>
  <c r="F605" i="4"/>
  <c r="H600" i="1"/>
  <c r="H597" i="1"/>
  <c r="G594" i="1"/>
  <c r="G570" i="1"/>
  <c r="H567" i="1"/>
  <c r="E130" i="9"/>
  <c r="B130" i="9" s="1"/>
  <c r="G550" i="1"/>
  <c r="G544" i="1"/>
  <c r="E126" i="9"/>
  <c r="B126" i="9" s="1"/>
  <c r="G538" i="1"/>
  <c r="E124" i="9"/>
  <c r="E120" i="9"/>
  <c r="H518" i="1"/>
  <c r="E117" i="9"/>
  <c r="B117" i="9" s="1"/>
  <c r="E111" i="9"/>
  <c r="B111" i="9" s="1"/>
  <c r="F495" i="4"/>
  <c r="F243" i="9"/>
  <c r="B243" i="9" s="1"/>
  <c r="G490" i="1"/>
  <c r="C489" i="1"/>
  <c r="E101" i="9"/>
  <c r="B101" i="9" s="1"/>
  <c r="G474" i="1"/>
  <c r="H471" i="1"/>
  <c r="H469" i="1"/>
  <c r="C457" i="1"/>
  <c r="G444" i="1"/>
  <c r="H442" i="1"/>
  <c r="C436" i="1"/>
  <c r="H436" i="1" s="1"/>
  <c r="G435" i="1"/>
  <c r="F233" i="9"/>
  <c r="B233" i="9" s="1"/>
  <c r="G430" i="1"/>
  <c r="G417" i="1"/>
  <c r="H406" i="1"/>
  <c r="F402" i="4"/>
  <c r="G397" i="1"/>
  <c r="G394" i="1"/>
  <c r="H384" i="1"/>
  <c r="F378" i="4"/>
  <c r="H373" i="1"/>
  <c r="F364" i="4"/>
  <c r="G349" i="1"/>
  <c r="H337" i="1"/>
  <c r="H336" i="1"/>
  <c r="G324" i="1"/>
  <c r="F312" i="4"/>
  <c r="F304" i="4"/>
  <c r="G298" i="1"/>
  <c r="G297" i="1"/>
  <c r="F300" i="4"/>
  <c r="D299" i="4"/>
  <c r="D295" i="1"/>
  <c r="H292" i="1"/>
  <c r="G289" i="1"/>
  <c r="H280" i="1"/>
  <c r="H277" i="1"/>
  <c r="E71" i="9"/>
  <c r="H276" i="1"/>
  <c r="G274" i="1"/>
  <c r="F259" i="4"/>
  <c r="E252" i="4"/>
  <c r="D248" i="1" s="1"/>
  <c r="G256" i="1"/>
  <c r="G250" i="1"/>
  <c r="G246" i="1"/>
  <c r="G244" i="1"/>
  <c r="G241" i="1"/>
  <c r="G238" i="1"/>
  <c r="G232" i="1"/>
  <c r="G231" i="1"/>
  <c r="E59" i="9"/>
  <c r="B59" i="9" s="1"/>
  <c r="H219" i="1"/>
  <c r="F219" i="4"/>
  <c r="E57" i="9"/>
  <c r="B57" i="9" s="1"/>
  <c r="F210" i="4"/>
  <c r="G208" i="1"/>
  <c r="E55" i="9"/>
  <c r="B55" i="9" s="1"/>
  <c r="F202" i="4"/>
  <c r="E53" i="9"/>
  <c r="B53" i="9" s="1"/>
  <c r="D193" i="1"/>
  <c r="E45" i="9"/>
  <c r="B45" i="9" s="1"/>
  <c r="G178" i="1"/>
  <c r="H178" i="1"/>
  <c r="G177" i="1"/>
  <c r="G171" i="1"/>
  <c r="H165" i="1"/>
  <c r="G163" i="1"/>
  <c r="F159" i="4"/>
  <c r="G156" i="1"/>
  <c r="E152" i="4"/>
  <c r="D148" i="1" s="1"/>
  <c r="G150" i="1"/>
  <c r="G145" i="1"/>
  <c r="G132" i="1"/>
  <c r="H130" i="1"/>
  <c r="H118" i="1"/>
  <c r="F112" i="4"/>
  <c r="G112" i="1"/>
  <c r="G105" i="1"/>
  <c r="H99" i="1"/>
  <c r="F91" i="4"/>
  <c r="G88" i="1"/>
  <c r="F216" i="9"/>
  <c r="B216" i="9" s="1"/>
  <c r="H81" i="1"/>
  <c r="F74" i="4"/>
  <c r="G66" i="1"/>
  <c r="H63" i="1"/>
  <c r="F62" i="4"/>
  <c r="H57" i="1"/>
  <c r="H49" i="1"/>
  <c r="H39" i="1"/>
  <c r="H31" i="1"/>
  <c r="H28" i="1"/>
  <c r="H27" i="1"/>
  <c r="F29" i="4"/>
  <c r="H21" i="1"/>
  <c r="F23" i="4"/>
  <c r="G16" i="1"/>
  <c r="H15" i="1"/>
  <c r="G15" i="1"/>
  <c r="G1434" i="1"/>
  <c r="G1433" i="1"/>
  <c r="H1431" i="1"/>
  <c r="G1428" i="1"/>
  <c r="H1428" i="1"/>
  <c r="F130" i="6"/>
  <c r="H1425" i="1"/>
  <c r="H1413" i="1"/>
  <c r="H1407" i="1"/>
  <c r="H1400" i="1"/>
  <c r="H1386" i="1"/>
  <c r="G1386" i="1"/>
  <c r="D89" i="6"/>
  <c r="C1383" i="1" s="1"/>
  <c r="H1382" i="1"/>
  <c r="G1380" i="1"/>
  <c r="H1375" i="1"/>
  <c r="G1372" i="1"/>
  <c r="H1366" i="1"/>
  <c r="C1360" i="1"/>
  <c r="G1363" i="1"/>
  <c r="G1361" i="1"/>
  <c r="H1360" i="1"/>
  <c r="H1349" i="1"/>
  <c r="H1347" i="1"/>
  <c r="G1344" i="1"/>
  <c r="G1345" i="1"/>
  <c r="H1343" i="1"/>
  <c r="H1340" i="1"/>
  <c r="H1337" i="1"/>
  <c r="H1338" i="1"/>
  <c r="H1335" i="1"/>
  <c r="H1330" i="1"/>
  <c r="F28" i="6"/>
  <c r="H1322" i="1"/>
  <c r="H1319" i="1"/>
  <c r="G1315" i="1"/>
  <c r="H1313" i="1"/>
  <c r="G1310" i="1"/>
  <c r="G1309" i="1"/>
  <c r="H1309" i="1"/>
  <c r="H1308" i="1"/>
  <c r="H1306" i="1"/>
  <c r="H1304" i="1"/>
  <c r="F10" i="6"/>
  <c r="H1303" i="1"/>
  <c r="H1298" i="1"/>
  <c r="G1297" i="1"/>
  <c r="G1295" i="1"/>
  <c r="H1294" i="1"/>
  <c r="G1291" i="1"/>
  <c r="H1289" i="1"/>
  <c r="H1282" i="1"/>
  <c r="H1277" i="1"/>
  <c r="H1276" i="1"/>
  <c r="H1273" i="1"/>
  <c r="G1268" i="1"/>
  <c r="G1267" i="1"/>
  <c r="H1267" i="1"/>
  <c r="H1265" i="1"/>
  <c r="H1264" i="1"/>
  <c r="E288" i="9"/>
  <c r="H1258" i="1"/>
  <c r="H1256" i="1"/>
  <c r="H1255" i="1"/>
  <c r="H1252" i="1"/>
  <c r="H1250" i="1"/>
  <c r="H1247" i="1"/>
  <c r="H1246" i="1"/>
  <c r="H1241" i="1"/>
  <c r="G1240" i="1"/>
  <c r="G1237" i="1"/>
  <c r="G1234" i="1"/>
  <c r="H1233" i="1"/>
  <c r="H1227" i="1"/>
  <c r="G1225" i="1"/>
  <c r="E281" i="9"/>
  <c r="B281" i="9" s="1"/>
  <c r="D245" i="5"/>
  <c r="D237" i="5" s="1"/>
  <c r="H1217" i="1"/>
  <c r="D238" i="5"/>
  <c r="C1215" i="1" s="1"/>
  <c r="E302" i="9"/>
  <c r="B302" i="9" s="1"/>
  <c r="H1207" i="1"/>
  <c r="E300" i="9"/>
  <c r="B300" i="9" s="1"/>
  <c r="H1201" i="1"/>
  <c r="H1199" i="1"/>
  <c r="H1194" i="1"/>
  <c r="E304" i="9"/>
  <c r="B304" i="9" s="1"/>
  <c r="H1190" i="1"/>
  <c r="G1189" i="1"/>
  <c r="G1187" i="1"/>
  <c r="H1187" i="1"/>
  <c r="H1181" i="1"/>
  <c r="H1175" i="1"/>
  <c r="E190" i="5"/>
  <c r="G1171" i="1"/>
  <c r="H1168" i="1"/>
  <c r="E308" i="9"/>
  <c r="B308" i="9" s="1"/>
  <c r="H1166" i="1"/>
  <c r="E292" i="9"/>
  <c r="B292" i="9" s="1"/>
  <c r="H1160" i="1"/>
  <c r="H1159" i="1"/>
  <c r="D1157" i="1"/>
  <c r="G1157" i="1" s="1"/>
  <c r="H1158" i="1"/>
  <c r="G1151" i="1"/>
  <c r="H1150" i="1"/>
  <c r="H1148" i="1"/>
  <c r="H1146" i="1"/>
  <c r="G1144" i="1"/>
  <c r="E291" i="9"/>
  <c r="B291" i="9" s="1"/>
  <c r="C1142" i="1"/>
  <c r="G1140" i="1"/>
  <c r="E287" i="9"/>
  <c r="B287" i="9" s="1"/>
  <c r="H1136" i="1"/>
  <c r="H1135" i="1"/>
  <c r="E286" i="9"/>
  <c r="B286" i="9" s="1"/>
  <c r="H1133" i="1"/>
  <c r="H1131" i="1"/>
  <c r="H1129" i="1"/>
  <c r="G1128" i="1"/>
  <c r="G1126" i="1"/>
  <c r="G1125" i="1"/>
  <c r="G1123" i="1"/>
  <c r="E134" i="5"/>
  <c r="D1112" i="1" s="1"/>
  <c r="H1118" i="1"/>
  <c r="H1117" i="1"/>
  <c r="H1116" i="1"/>
  <c r="H1115" i="1"/>
  <c r="G1115" i="1"/>
  <c r="G1111" i="1"/>
  <c r="G1108" i="1"/>
  <c r="H1108" i="1"/>
  <c r="H1105" i="1"/>
  <c r="H1103" i="1"/>
  <c r="G1102" i="1"/>
  <c r="H1102" i="1"/>
  <c r="G1101" i="1"/>
  <c r="H1100" i="1"/>
  <c r="H1092" i="1"/>
  <c r="G1090" i="1"/>
  <c r="H1089" i="1"/>
  <c r="H1085" i="1"/>
  <c r="H1084" i="1"/>
  <c r="G1081" i="1"/>
  <c r="H1074" i="1"/>
  <c r="G1072" i="1"/>
  <c r="G1071" i="1"/>
  <c r="H1066" i="1"/>
  <c r="G1068" i="1"/>
  <c r="E285" i="9"/>
  <c r="B285" i="9" s="1"/>
  <c r="F78" i="5"/>
  <c r="H1062" i="1"/>
  <c r="G1061" i="1"/>
  <c r="H1059" i="1"/>
  <c r="G1057" i="1"/>
  <c r="G1055" i="1"/>
  <c r="G1051" i="1"/>
  <c r="G1044" i="1"/>
  <c r="G1039" i="1"/>
  <c r="H1038" i="1"/>
  <c r="F52" i="5"/>
  <c r="H1031" i="1"/>
  <c r="H1028" i="1"/>
  <c r="F45" i="5"/>
  <c r="G1026" i="1"/>
  <c r="G1025" i="1"/>
  <c r="H1022" i="1"/>
  <c r="G1021" i="1"/>
  <c r="G1019" i="1"/>
  <c r="H1019" i="1"/>
  <c r="G1013" i="1"/>
  <c r="G1011" i="1"/>
  <c r="G1009" i="1"/>
  <c r="G1007" i="1"/>
  <c r="H1005" i="1"/>
  <c r="G1003" i="1"/>
  <c r="G998" i="1"/>
  <c r="F19" i="5"/>
  <c r="G991" i="1"/>
  <c r="H988" i="1"/>
  <c r="G988" i="1"/>
  <c r="G986" i="1"/>
  <c r="H1574" i="1"/>
  <c r="G1570" i="1"/>
  <c r="G1564" i="1"/>
  <c r="G1562" i="1"/>
  <c r="G1558" i="1"/>
  <c r="H1556" i="1"/>
  <c r="G1554" i="1"/>
  <c r="G1550" i="1"/>
  <c r="G1542" i="1"/>
  <c r="G1541" i="1"/>
  <c r="G1540" i="1"/>
  <c r="G1536" i="1"/>
  <c r="H1534" i="1"/>
  <c r="H1530" i="1"/>
  <c r="G1532" i="1"/>
  <c r="G1528" i="1"/>
  <c r="H1526" i="1"/>
  <c r="G1525" i="1"/>
  <c r="D49" i="8"/>
  <c r="C1524" i="1" s="1"/>
  <c r="H1522" i="1"/>
  <c r="G1514" i="1"/>
  <c r="G1512" i="1"/>
  <c r="G1510" i="1"/>
  <c r="G1509" i="1"/>
  <c r="G1504" i="1"/>
  <c r="G1500" i="1"/>
  <c r="G1496" i="1"/>
  <c r="G1493" i="1"/>
  <c r="H1490" i="1"/>
  <c r="G1489" i="1"/>
  <c r="G1488" i="1"/>
  <c r="G1486" i="1"/>
  <c r="G1485" i="1"/>
  <c r="G1484" i="1"/>
  <c r="G1481" i="1"/>
  <c r="G1480" i="1"/>
  <c r="H983" i="1"/>
  <c r="G982" i="1"/>
  <c r="H980" i="1"/>
  <c r="G976" i="1"/>
  <c r="G974" i="1"/>
  <c r="G970" i="1"/>
  <c r="G968" i="1"/>
  <c r="G965" i="1"/>
  <c r="H965" i="1"/>
  <c r="H962" i="1"/>
  <c r="E153" i="9"/>
  <c r="B153" i="9" s="1"/>
  <c r="E152" i="9"/>
  <c r="B152" i="9" s="1"/>
  <c r="G959" i="1"/>
  <c r="H958" i="1"/>
  <c r="F267" i="9"/>
  <c r="B267" i="9" s="1"/>
  <c r="E149" i="9"/>
  <c r="B149" i="9" s="1"/>
  <c r="H956" i="1"/>
  <c r="F266" i="9"/>
  <c r="H953" i="1"/>
  <c r="G952" i="1"/>
  <c r="H950" i="1"/>
  <c r="F264" i="9"/>
  <c r="B264" i="9" s="1"/>
  <c r="G947" i="1"/>
  <c r="H947" i="1"/>
  <c r="F263" i="9"/>
  <c r="B263" i="9" s="1"/>
  <c r="H944" i="1"/>
  <c r="E141" i="9"/>
  <c r="H941" i="1"/>
  <c r="G940" i="1"/>
  <c r="G936" i="1"/>
  <c r="H935" i="1"/>
  <c r="H934" i="1"/>
  <c r="E135" i="9"/>
  <c r="B135" i="9" s="1"/>
  <c r="H932" i="1"/>
  <c r="H929" i="1"/>
  <c r="H926" i="1"/>
  <c r="E131" i="9"/>
  <c r="B131" i="9" s="1"/>
  <c r="H923" i="1"/>
  <c r="G922" i="1"/>
  <c r="H917" i="1"/>
  <c r="G916" i="1"/>
  <c r="E125" i="9"/>
  <c r="H914" i="1"/>
  <c r="H911" i="1"/>
  <c r="F252" i="9"/>
  <c r="B252" i="9" s="1"/>
  <c r="H908" i="1"/>
  <c r="H905" i="1"/>
  <c r="G904" i="1"/>
  <c r="H902" i="1"/>
  <c r="H898" i="1"/>
  <c r="E113" i="9"/>
  <c r="H896" i="1"/>
  <c r="E107" i="9"/>
  <c r="G887" i="1"/>
  <c r="G886" i="1"/>
  <c r="G884" i="1"/>
  <c r="H884" i="1"/>
  <c r="H881" i="1"/>
  <c r="G880" i="1"/>
  <c r="E100" i="9"/>
  <c r="B100" i="9" s="1"/>
  <c r="E99" i="9"/>
  <c r="B99" i="9" s="1"/>
  <c r="H870" i="1"/>
  <c r="G869" i="1"/>
  <c r="F237" i="9"/>
  <c r="B237" i="9" s="1"/>
  <c r="H869" i="1"/>
  <c r="E92" i="9"/>
  <c r="B92" i="9" s="1"/>
  <c r="G863" i="1"/>
  <c r="G862" i="1"/>
  <c r="H857" i="1"/>
  <c r="H856" i="1"/>
  <c r="H852" i="1"/>
  <c r="H848" i="1"/>
  <c r="E76" i="9"/>
  <c r="B76" i="9" s="1"/>
  <c r="G839" i="1"/>
  <c r="G838" i="1"/>
  <c r="H836" i="1"/>
  <c r="H833" i="1"/>
  <c r="G832" i="1"/>
  <c r="H822" i="1"/>
  <c r="H821" i="1"/>
  <c r="H812" i="1"/>
  <c r="H809" i="1"/>
  <c r="H808" i="1"/>
  <c r="H804" i="1"/>
  <c r="G803" i="1"/>
  <c r="H800" i="1"/>
  <c r="E65" i="9"/>
  <c r="B65" i="9" s="1"/>
  <c r="G791" i="1"/>
  <c r="G790" i="1"/>
  <c r="H785" i="1"/>
  <c r="G784" i="1"/>
  <c r="H780" i="1"/>
  <c r="G779" i="1"/>
  <c r="H774" i="1"/>
  <c r="H773" i="1"/>
  <c r="G767" i="1"/>
  <c r="G766" i="1"/>
  <c r="G760" i="1"/>
  <c r="H756" i="1"/>
  <c r="G752" i="1"/>
  <c r="H751" i="1"/>
  <c r="F225" i="9"/>
  <c r="B225" i="9" s="1"/>
  <c r="H749" i="1"/>
  <c r="G745" i="1"/>
  <c r="E56" i="9"/>
  <c r="G735" i="1"/>
  <c r="E52" i="9"/>
  <c r="G717" i="1"/>
  <c r="H716" i="1"/>
  <c r="G714" i="1"/>
  <c r="F219" i="9"/>
  <c r="B219" i="9" s="1"/>
  <c r="E41" i="9"/>
  <c r="B41" i="9" s="1"/>
  <c r="H711" i="1"/>
  <c r="G708" i="1"/>
  <c r="E39" i="9"/>
  <c r="B39" i="9" s="1"/>
  <c r="G702" i="1"/>
  <c r="G699" i="1"/>
  <c r="G693" i="1"/>
  <c r="E35" i="9"/>
  <c r="B35" i="9" s="1"/>
  <c r="H690" i="1"/>
  <c r="H689" i="1"/>
  <c r="G687" i="1"/>
  <c r="H684" i="1"/>
  <c r="H680" i="1"/>
  <c r="G675" i="1"/>
  <c r="G672" i="1"/>
  <c r="H671" i="1"/>
  <c r="H669" i="1"/>
  <c r="G666" i="1"/>
  <c r="E29" i="9"/>
  <c r="B29" i="9" s="1"/>
  <c r="E28" i="9"/>
  <c r="B28" i="9" s="1"/>
  <c r="H657" i="1"/>
  <c r="G654" i="1"/>
  <c r="H653" i="1"/>
  <c r="E25" i="9"/>
  <c r="B25" i="9" s="1"/>
  <c r="F215" i="9"/>
  <c r="B215" i="9" s="1"/>
  <c r="E23" i="9"/>
  <c r="B23" i="9" s="1"/>
  <c r="G648" i="1"/>
  <c r="H647" i="1"/>
  <c r="E22" i="9"/>
  <c r="B22" i="9" s="1"/>
  <c r="H645" i="1"/>
  <c r="H642" i="1"/>
  <c r="G645" i="1"/>
  <c r="H627" i="1"/>
  <c r="E625" i="4"/>
  <c r="D619" i="1" s="1"/>
  <c r="H620" i="1"/>
  <c r="H618" i="1"/>
  <c r="E156" i="9"/>
  <c r="E155" i="9"/>
  <c r="B155" i="9" s="1"/>
  <c r="H612" i="1"/>
  <c r="H611" i="1"/>
  <c r="F270" i="9"/>
  <c r="B270" i="9" s="1"/>
  <c r="G606" i="1"/>
  <c r="H606" i="1"/>
  <c r="F268" i="9"/>
  <c r="E148" i="9"/>
  <c r="B148" i="9" s="1"/>
  <c r="E147" i="9"/>
  <c r="G603" i="1"/>
  <c r="E146" i="9"/>
  <c r="B146" i="9" s="1"/>
  <c r="H596" i="1"/>
  <c r="E142" i="9"/>
  <c r="F262" i="9"/>
  <c r="B262" i="9" s="1"/>
  <c r="H594" i="1"/>
  <c r="G591" i="1"/>
  <c r="E138" i="9"/>
  <c r="B138" i="9" s="1"/>
  <c r="E137" i="9"/>
  <c r="B137" i="9" s="1"/>
  <c r="H588" i="1"/>
  <c r="E136" i="9"/>
  <c r="B136" i="9" s="1"/>
  <c r="F257" i="9"/>
  <c r="B257" i="9" s="1"/>
  <c r="G588" i="1"/>
  <c r="G585" i="1"/>
  <c r="G582" i="1"/>
  <c r="H582" i="1"/>
  <c r="G579" i="1"/>
  <c r="G575" i="1"/>
  <c r="H576" i="1"/>
  <c r="H573" i="1"/>
  <c r="G566" i="1"/>
  <c r="H566" i="1"/>
  <c r="G564" i="1"/>
  <c r="H559" i="1"/>
  <c r="E134" i="9"/>
  <c r="B134" i="9" s="1"/>
  <c r="H554" i="1"/>
  <c r="H550" i="1"/>
  <c r="H544" i="1"/>
  <c r="H541" i="1"/>
  <c r="F255" i="9"/>
  <c r="B255" i="9" s="1"/>
  <c r="F254" i="9"/>
  <c r="B254" i="9" s="1"/>
  <c r="H538" i="1"/>
  <c r="E123" i="9"/>
  <c r="B123" i="9" s="1"/>
  <c r="E122" i="9"/>
  <c r="F253" i="9"/>
  <c r="B253" i="9" s="1"/>
  <c r="H532" i="1"/>
  <c r="H529" i="1"/>
  <c r="E529" i="4"/>
  <c r="D523" i="1" s="1"/>
  <c r="F250" i="9"/>
  <c r="E119" i="9"/>
  <c r="B119" i="9" s="1"/>
  <c r="G526" i="1"/>
  <c r="E118" i="9"/>
  <c r="B118" i="9" s="1"/>
  <c r="H517" i="1"/>
  <c r="G514" i="1"/>
  <c r="H511" i="1"/>
  <c r="D515" i="4"/>
  <c r="G508" i="1"/>
  <c r="H506" i="1"/>
  <c r="E112" i="9"/>
  <c r="B112" i="9" s="1"/>
  <c r="G502" i="1"/>
  <c r="F248" i="9"/>
  <c r="B248" i="9" s="1"/>
  <c r="G496" i="1"/>
  <c r="H496" i="1"/>
  <c r="E105" i="9"/>
  <c r="B105" i="9" s="1"/>
  <c r="E103" i="9"/>
  <c r="B103" i="9" s="1"/>
  <c r="F242" i="9"/>
  <c r="B242" i="9" s="1"/>
  <c r="F241" i="9"/>
  <c r="B241" i="9" s="1"/>
  <c r="E98" i="9"/>
  <c r="B98" i="9" s="1"/>
  <c r="H484" i="1"/>
  <c r="E97" i="9"/>
  <c r="F238" i="9"/>
  <c r="H482" i="1"/>
  <c r="E484" i="4"/>
  <c r="D478" i="1" s="1"/>
  <c r="F236" i="9"/>
  <c r="B236" i="9" s="1"/>
  <c r="H481" i="1"/>
  <c r="F235" i="9"/>
  <c r="B235" i="9" s="1"/>
  <c r="H475" i="1"/>
  <c r="H474" i="1"/>
  <c r="C472" i="1"/>
  <c r="G462" i="1"/>
  <c r="H460" i="1"/>
  <c r="H459" i="1"/>
  <c r="H454" i="1"/>
  <c r="H451" i="1"/>
  <c r="H450" i="1"/>
  <c r="G448" i="1"/>
  <c r="H447" i="1"/>
  <c r="E88" i="9"/>
  <c r="B88" i="9" s="1"/>
  <c r="H441" i="1"/>
  <c r="E87" i="9"/>
  <c r="B87" i="9" s="1"/>
  <c r="G439" i="1"/>
  <c r="H439" i="1"/>
  <c r="E85" i="9"/>
  <c r="B85" i="9" s="1"/>
  <c r="G433" i="1"/>
  <c r="E83" i="9"/>
  <c r="B83" i="9" s="1"/>
  <c r="H429" i="1"/>
  <c r="E82" i="9"/>
  <c r="B82" i="9" s="1"/>
  <c r="E81" i="9"/>
  <c r="F231" i="9"/>
  <c r="B231" i="9" s="1"/>
  <c r="H430" i="1"/>
  <c r="G427" i="1"/>
  <c r="G426" i="1"/>
  <c r="G424" i="1"/>
  <c r="H424" i="1"/>
  <c r="F227" i="9"/>
  <c r="H417" i="1"/>
  <c r="E644" i="4"/>
  <c r="D638" i="1" s="1"/>
  <c r="D643" i="4"/>
  <c r="H397" i="1"/>
  <c r="G393" i="1"/>
  <c r="D396" i="4"/>
  <c r="H390" i="1"/>
  <c r="G385" i="1"/>
  <c r="G382" i="1"/>
  <c r="H378" i="1"/>
  <c r="H381" i="1"/>
  <c r="G379" i="1"/>
  <c r="G376" i="1"/>
  <c r="G375" i="1"/>
  <c r="H375" i="1"/>
  <c r="H372" i="1"/>
  <c r="H369" i="1"/>
  <c r="F369" i="4"/>
  <c r="C364" i="1"/>
  <c r="G364" i="1" s="1"/>
  <c r="G361" i="1"/>
  <c r="H357" i="1"/>
  <c r="F356" i="4"/>
  <c r="G354" i="1"/>
  <c r="G343" i="1"/>
  <c r="H340" i="1"/>
  <c r="G334" i="1"/>
  <c r="G333" i="1"/>
  <c r="G331" i="1"/>
  <c r="H331" i="1"/>
  <c r="G328" i="1"/>
  <c r="G325" i="1"/>
  <c r="H324" i="1"/>
  <c r="H316" i="1"/>
  <c r="H315" i="1"/>
  <c r="H312" i="1"/>
  <c r="E311" i="4"/>
  <c r="D306" i="1" s="1"/>
  <c r="H313" i="1"/>
  <c r="H310" i="1"/>
  <c r="H309" i="1"/>
  <c r="G304" i="1"/>
  <c r="H303" i="1"/>
  <c r="H301" i="1"/>
  <c r="G301" i="1"/>
  <c r="H300" i="1"/>
  <c r="H297" i="1"/>
  <c r="H295" i="1"/>
  <c r="G292" i="1"/>
  <c r="H289" i="1"/>
  <c r="H288" i="1"/>
  <c r="E273" i="9"/>
  <c r="B273" i="9" s="1"/>
  <c r="H411" i="1"/>
  <c r="G282" i="1"/>
  <c r="G283" i="1"/>
  <c r="E73" i="9"/>
  <c r="B73" i="9" s="1"/>
  <c r="H271" i="1"/>
  <c r="H268" i="1"/>
  <c r="G264" i="1"/>
  <c r="G262" i="1"/>
  <c r="F226" i="9"/>
  <c r="H256" i="1"/>
  <c r="H255" i="1"/>
  <c r="E67" i="9"/>
  <c r="G253" i="1"/>
  <c r="H252" i="1"/>
  <c r="H249" i="1"/>
  <c r="H244" i="1"/>
  <c r="H241" i="1"/>
  <c r="E64" i="9"/>
  <c r="B64" i="9" s="1"/>
  <c r="H238" i="1"/>
  <c r="G235" i="1"/>
  <c r="E63" i="9"/>
  <c r="B63" i="9" s="1"/>
  <c r="H231" i="1"/>
  <c r="G225" i="1"/>
  <c r="H222" i="1"/>
  <c r="G219" i="1"/>
  <c r="E58" i="9"/>
  <c r="B58" i="9" s="1"/>
  <c r="H217" i="1"/>
  <c r="H213" i="1"/>
  <c r="E215" i="4"/>
  <c r="D211" i="1" s="1"/>
  <c r="D215" i="4"/>
  <c r="G207" i="1"/>
  <c r="H207" i="1"/>
  <c r="F224" i="9"/>
  <c r="B224" i="9" s="1"/>
  <c r="G198" i="1"/>
  <c r="G201" i="1"/>
  <c r="H199" i="1"/>
  <c r="E51" i="9"/>
  <c r="B51" i="9" s="1"/>
  <c r="H195" i="1"/>
  <c r="G193" i="1"/>
  <c r="F188" i="4"/>
  <c r="G189" i="1"/>
  <c r="H189" i="1"/>
  <c r="E46" i="9"/>
  <c r="B46" i="9" s="1"/>
  <c r="B222" i="9"/>
  <c r="H183" i="1"/>
  <c r="G183" i="1"/>
  <c r="G181" i="1"/>
  <c r="F220" i="9"/>
  <c r="B220" i="9" s="1"/>
  <c r="E43" i="9"/>
  <c r="B43" i="9" s="1"/>
  <c r="H177" i="1"/>
  <c r="F177" i="4"/>
  <c r="H174" i="1"/>
  <c r="H171" i="1"/>
  <c r="F169" i="4"/>
  <c r="G165" i="1"/>
  <c r="G160" i="1"/>
  <c r="H160" i="1"/>
  <c r="G157" i="1"/>
  <c r="H156" i="1"/>
  <c r="F218" i="9"/>
  <c r="B218" i="9" s="1"/>
  <c r="E40" i="9"/>
  <c r="B40" i="9" s="1"/>
  <c r="H150" i="1"/>
  <c r="H144" i="1"/>
  <c r="H141" i="1"/>
  <c r="H139" i="1"/>
  <c r="G138" i="1"/>
  <c r="H133" i="1"/>
  <c r="D133" i="4"/>
  <c r="G115" i="1"/>
  <c r="F217" i="9"/>
  <c r="B217" i="9" s="1"/>
  <c r="G111" i="1"/>
  <c r="E37" i="9"/>
  <c r="B37" i="9" s="1"/>
  <c r="H100" i="1"/>
  <c r="H94" i="1"/>
  <c r="G99" i="1"/>
  <c r="G97" i="1"/>
  <c r="H96" i="1"/>
  <c r="H87" i="1"/>
  <c r="H93" i="1"/>
  <c r="G87" i="1"/>
  <c r="E82" i="4"/>
  <c r="D78" i="1" s="1"/>
  <c r="G81" i="1"/>
  <c r="G73" i="1"/>
  <c r="H75" i="1"/>
  <c r="H72" i="1"/>
  <c r="E34" i="9"/>
  <c r="B34" i="9" s="1"/>
  <c r="H67" i="1"/>
  <c r="H69" i="1"/>
  <c r="H64" i="1"/>
  <c r="H61" i="1"/>
  <c r="C58" i="1"/>
  <c r="G58" i="1" s="1"/>
  <c r="G55" i="1"/>
  <c r="E27" i="9"/>
  <c r="B27" i="9" s="1"/>
  <c r="E26" i="9"/>
  <c r="B26" i="9" s="1"/>
  <c r="H54" i="1"/>
  <c r="H52" i="1"/>
  <c r="H51" i="1"/>
  <c r="G48" i="1"/>
  <c r="H45" i="1"/>
  <c r="G39" i="1"/>
  <c r="G37" i="1"/>
  <c r="H33" i="1"/>
  <c r="G33" i="1"/>
  <c r="H34" i="1"/>
  <c r="H30" i="1"/>
  <c r="G19" i="1"/>
  <c r="G21" i="1"/>
  <c r="H16" i="1"/>
  <c r="H13" i="1"/>
  <c r="H12" i="1"/>
  <c r="H9" i="1"/>
  <c r="E7" i="4"/>
  <c r="D3" i="1" s="1"/>
  <c r="H844" i="1"/>
  <c r="G844" i="1"/>
  <c r="G13" i="1"/>
  <c r="G31" i="1"/>
  <c r="G130" i="1"/>
  <c r="G144" i="1"/>
  <c r="G175" i="1"/>
  <c r="G202" i="1"/>
  <c r="H225" i="1"/>
  <c r="G240" i="1"/>
  <c r="H250" i="1"/>
  <c r="G255" i="1"/>
  <c r="H261" i="1"/>
  <c r="G271" i="1"/>
  <c r="G288" i="1"/>
  <c r="H298" i="1"/>
  <c r="H318" i="1"/>
  <c r="H333" i="1"/>
  <c r="H343" i="1"/>
  <c r="H354" i="1"/>
  <c r="G370" i="1"/>
  <c r="H379" i="1"/>
  <c r="G384" i="1"/>
  <c r="H399" i="1"/>
  <c r="G406" i="1"/>
  <c r="H426" i="1"/>
  <c r="H515" i="1"/>
  <c r="G642" i="1"/>
  <c r="H714" i="1"/>
  <c r="H720" i="1"/>
  <c r="G720" i="1"/>
  <c r="G920" i="1"/>
  <c r="H1069" i="1"/>
  <c r="G1069" i="1"/>
  <c r="G1392" i="1"/>
  <c r="H1392" i="1"/>
  <c r="G4" i="1"/>
  <c r="G22" i="1"/>
  <c r="G40" i="1"/>
  <c r="G63" i="1"/>
  <c r="H76" i="1"/>
  <c r="G82" i="1"/>
  <c r="H91" i="1"/>
  <c r="G106" i="1"/>
  <c r="H115" i="1"/>
  <c r="G121" i="1"/>
  <c r="G136" i="1"/>
  <c r="G151" i="1"/>
  <c r="G166" i="1"/>
  <c r="G184" i="1"/>
  <c r="H193" i="1"/>
  <c r="G226" i="1"/>
  <c r="H235" i="1"/>
  <c r="G319" i="1"/>
  <c r="H328" i="1"/>
  <c r="H349" i="1"/>
  <c r="H394" i="1"/>
  <c r="G400" i="1"/>
  <c r="H421" i="1"/>
  <c r="G556" i="1"/>
  <c r="H556" i="1"/>
  <c r="G600" i="1"/>
  <c r="G627" i="1"/>
  <c r="G663" i="1"/>
  <c r="G726" i="1"/>
  <c r="G948" i="1"/>
  <c r="H948" i="1"/>
  <c r="G786" i="1"/>
  <c r="H786" i="1"/>
  <c r="G834" i="1"/>
  <c r="H834" i="1"/>
  <c r="H1114" i="1"/>
  <c r="G1114" i="1"/>
  <c r="H796" i="1"/>
  <c r="G796" i="1"/>
  <c r="H4" i="1"/>
  <c r="G9" i="1"/>
  <c r="H18" i="1"/>
  <c r="H22" i="1"/>
  <c r="G27" i="1"/>
  <c r="H36" i="1"/>
  <c r="H40" i="1"/>
  <c r="G45" i="1"/>
  <c r="G64" i="1"/>
  <c r="H82" i="1"/>
  <c r="H106" i="1"/>
  <c r="H121" i="1"/>
  <c r="H126" i="1"/>
  <c r="H136" i="1"/>
  <c r="H151" i="1"/>
  <c r="H162" i="1"/>
  <c r="H166" i="1"/>
  <c r="H180" i="1"/>
  <c r="H184" i="1"/>
  <c r="G199" i="1"/>
  <c r="G217" i="1"/>
  <c r="H226" i="1"/>
  <c r="H267" i="1"/>
  <c r="G277" i="1"/>
  <c r="H282" i="1"/>
  <c r="G295" i="1"/>
  <c r="G310" i="1"/>
  <c r="H319" i="1"/>
  <c r="G340" i="1"/>
  <c r="H366" i="1"/>
  <c r="H400" i="1"/>
  <c r="H432" i="1"/>
  <c r="G505" i="1"/>
  <c r="H505" i="1"/>
  <c r="G705" i="1"/>
  <c r="G938" i="1"/>
  <c r="H55" i="1"/>
  <c r="H97" i="1"/>
  <c r="H145" i="1"/>
  <c r="H334" i="1"/>
  <c r="H355" i="1"/>
  <c r="H361" i="1"/>
  <c r="H427" i="1"/>
  <c r="H575" i="1"/>
  <c r="G602" i="1"/>
  <c r="H602" i="1"/>
  <c r="G894" i="1"/>
  <c r="H894" i="1"/>
  <c r="G966" i="1"/>
  <c r="H966" i="1"/>
  <c r="H1336" i="1"/>
  <c r="G1336" i="1"/>
  <c r="F56" i="5"/>
  <c r="C1034" i="1"/>
  <c r="G10" i="1"/>
  <c r="G28" i="1"/>
  <c r="G51" i="1"/>
  <c r="H60" i="1"/>
  <c r="G69" i="1"/>
  <c r="G79" i="1"/>
  <c r="G93" i="1"/>
  <c r="G103" i="1"/>
  <c r="G117" i="1"/>
  <c r="G142" i="1"/>
  <c r="G172" i="1"/>
  <c r="G190" i="1"/>
  <c r="G223" i="1"/>
  <c r="H237" i="1"/>
  <c r="G247" i="1"/>
  <c r="G268" i="1"/>
  <c r="H273" i="1"/>
  <c r="G315" i="1"/>
  <c r="H330" i="1"/>
  <c r="H351" i="1"/>
  <c r="G367" i="1"/>
  <c r="H376" i="1"/>
  <c r="H396" i="1"/>
  <c r="G412" i="1"/>
  <c r="H423" i="1"/>
  <c r="H624" i="1"/>
  <c r="G624" i="1"/>
  <c r="H654" i="1"/>
  <c r="H675" i="1"/>
  <c r="H772" i="1"/>
  <c r="G772" i="1"/>
  <c r="H820" i="1"/>
  <c r="G820" i="1"/>
  <c r="F563" i="4"/>
  <c r="C557" i="1"/>
  <c r="H557" i="1" s="1"/>
  <c r="H19" i="1"/>
  <c r="H37" i="1"/>
  <c r="H88" i="1"/>
  <c r="H112" i="1"/>
  <c r="H127" i="1"/>
  <c r="H157" i="1"/>
  <c r="H163" i="1"/>
  <c r="H181" i="1"/>
  <c r="G195" i="1"/>
  <c r="H208" i="1"/>
  <c r="G213" i="1"/>
  <c r="H232" i="1"/>
  <c r="H325" i="1"/>
  <c r="H418" i="1"/>
  <c r="H433" i="1"/>
  <c r="H448" i="1"/>
  <c r="G597" i="1"/>
  <c r="G618" i="1"/>
  <c r="H681" i="1"/>
  <c r="G681" i="1"/>
  <c r="G707" i="1"/>
  <c r="H707" i="1"/>
  <c r="H798" i="1"/>
  <c r="H846" i="1"/>
  <c r="G1083" i="1"/>
  <c r="H1083" i="1"/>
  <c r="G1326" i="1"/>
  <c r="H1326" i="1"/>
  <c r="D484" i="4"/>
  <c r="F485" i="4"/>
  <c r="H73" i="1"/>
  <c r="H6" i="1"/>
  <c r="H10" i="1"/>
  <c r="H24" i="1"/>
  <c r="H42" i="1"/>
  <c r="G52" i="1"/>
  <c r="G70" i="1"/>
  <c r="H79" i="1"/>
  <c r="H84" i="1"/>
  <c r="G94" i="1"/>
  <c r="H103" i="1"/>
  <c r="H108" i="1"/>
  <c r="G118" i="1"/>
  <c r="G123" i="1"/>
  <c r="G133" i="1"/>
  <c r="H142" i="1"/>
  <c r="G153" i="1"/>
  <c r="H168" i="1"/>
  <c r="H172" i="1"/>
  <c r="H186" i="1"/>
  <c r="H190" i="1"/>
  <c r="G205" i="1"/>
  <c r="H223" i="1"/>
  <c r="H228" i="1"/>
  <c r="H243" i="1"/>
  <c r="H258" i="1"/>
  <c r="H264" i="1"/>
  <c r="H291" i="1"/>
  <c r="H321" i="1"/>
  <c r="G352" i="1"/>
  <c r="H367" i="1"/>
  <c r="G373" i="1"/>
  <c r="H387" i="1"/>
  <c r="H412" i="1"/>
  <c r="H490" i="1"/>
  <c r="G553" i="1"/>
  <c r="H553" i="1"/>
  <c r="G912" i="1"/>
  <c r="H912" i="1"/>
  <c r="H1529" i="1"/>
  <c r="G1529" i="1"/>
  <c r="G7" i="1"/>
  <c r="G25" i="1"/>
  <c r="G43" i="1"/>
  <c r="G85" i="1"/>
  <c r="G109" i="1"/>
  <c r="G154" i="1"/>
  <c r="G169" i="1"/>
  <c r="G187" i="1"/>
  <c r="G196" i="1"/>
  <c r="G214" i="1"/>
  <c r="G229" i="1"/>
  <c r="G307" i="1"/>
  <c r="G322" i="1"/>
  <c r="G388" i="1"/>
  <c r="H651" i="1"/>
  <c r="G651" i="1"/>
  <c r="G762" i="1"/>
  <c r="H762" i="1"/>
  <c r="G810" i="1"/>
  <c r="H810" i="1"/>
  <c r="G858" i="1"/>
  <c r="H858" i="1"/>
  <c r="G929" i="1"/>
  <c r="H7" i="1"/>
  <c r="H25" i="1"/>
  <c r="H43" i="1"/>
  <c r="G49" i="1"/>
  <c r="G67" i="1"/>
  <c r="H85" i="1"/>
  <c r="G90" i="1"/>
  <c r="G100" i="1"/>
  <c r="H109" i="1"/>
  <c r="G114" i="1"/>
  <c r="G139" i="1"/>
  <c r="H154" i="1"/>
  <c r="H169" i="1"/>
  <c r="H187" i="1"/>
  <c r="H196" i="1"/>
  <c r="G210" i="1"/>
  <c r="H214" i="1"/>
  <c r="H229" i="1"/>
  <c r="H234" i="1"/>
  <c r="G265" i="1"/>
  <c r="H270" i="1"/>
  <c r="G280" i="1"/>
  <c r="H307" i="1"/>
  <c r="G313" i="1"/>
  <c r="H322" i="1"/>
  <c r="H327" i="1"/>
  <c r="H348" i="1"/>
  <c r="H388" i="1"/>
  <c r="H405" i="1"/>
  <c r="H420" i="1"/>
  <c r="H435" i="1"/>
  <c r="G457" i="1"/>
  <c r="H457" i="1"/>
  <c r="G463" i="1"/>
  <c r="H463" i="1"/>
  <c r="H502" i="1"/>
  <c r="H527" i="1"/>
  <c r="H609" i="1"/>
  <c r="H615" i="1"/>
  <c r="G615" i="1"/>
  <c r="G657" i="1"/>
  <c r="G930" i="1"/>
  <c r="H930" i="1"/>
  <c r="G1023" i="1"/>
  <c r="H1023" i="1"/>
  <c r="H444" i="1"/>
  <c r="G460" i="1"/>
  <c r="G481" i="1"/>
  <c r="H491" i="1"/>
  <c r="G517" i="1"/>
  <c r="G529" i="1"/>
  <c r="H539" i="1"/>
  <c r="H605" i="1"/>
  <c r="G680" i="1"/>
  <c r="H710" i="1"/>
  <c r="G756" i="1"/>
  <c r="H766" i="1"/>
  <c r="G780" i="1"/>
  <c r="H790" i="1"/>
  <c r="H794" i="1"/>
  <c r="G804" i="1"/>
  <c r="H814" i="1"/>
  <c r="H818" i="1"/>
  <c r="G828" i="1"/>
  <c r="H838" i="1"/>
  <c r="G852" i="1"/>
  <c r="H862" i="1"/>
  <c r="H866" i="1"/>
  <c r="G876" i="1"/>
  <c r="H986" i="1"/>
  <c r="G1005" i="1"/>
  <c r="G1032" i="1"/>
  <c r="G1074" i="1"/>
  <c r="H1154" i="1"/>
  <c r="G1159" i="1"/>
  <c r="H1203" i="1"/>
  <c r="G1216" i="1"/>
  <c r="G1223" i="1"/>
  <c r="H1223" i="1"/>
  <c r="H1240" i="1"/>
  <c r="H1376" i="1"/>
  <c r="H1397" i="1"/>
  <c r="G1397" i="1"/>
  <c r="G1403" i="1"/>
  <c r="J1474" i="1"/>
  <c r="G1479" i="1"/>
  <c r="I1479" i="1" s="1"/>
  <c r="H1557" i="1"/>
  <c r="G1557" i="1"/>
  <c r="H1571" i="1"/>
  <c r="G1571" i="1"/>
  <c r="F135" i="5"/>
  <c r="C1113" i="1"/>
  <c r="G1113" i="1" s="1"/>
  <c r="H309" i="9"/>
  <c r="D1167" i="1"/>
  <c r="D1384" i="1"/>
  <c r="E89" i="6"/>
  <c r="D1383" i="1" s="1"/>
  <c r="B93" i="9"/>
  <c r="F221" i="9"/>
  <c r="B221" i="9" s="1"/>
  <c r="H1093" i="1"/>
  <c r="G1093" i="1"/>
  <c r="G1365" i="1"/>
  <c r="H1365" i="1"/>
  <c r="C1124" i="1"/>
  <c r="F259" i="5"/>
  <c r="D258" i="5"/>
  <c r="F251" i="9"/>
  <c r="B251" i="9" s="1"/>
  <c r="G445" i="1"/>
  <c r="H465" i="1"/>
  <c r="G472" i="1"/>
  <c r="G487" i="1"/>
  <c r="H497" i="1"/>
  <c r="G535" i="1"/>
  <c r="H545" i="1"/>
  <c r="G584" i="1"/>
  <c r="G593" i="1"/>
  <c r="G698" i="1"/>
  <c r="H728" i="1"/>
  <c r="G747" i="1"/>
  <c r="G785" i="1"/>
  <c r="G809" i="1"/>
  <c r="G833" i="1"/>
  <c r="G857" i="1"/>
  <c r="G881" i="1"/>
  <c r="G890" i="1"/>
  <c r="G899" i="1"/>
  <c r="G908" i="1"/>
  <c r="G917" i="1"/>
  <c r="G926" i="1"/>
  <c r="G935" i="1"/>
  <c r="G944" i="1"/>
  <c r="G953" i="1"/>
  <c r="G962" i="1"/>
  <c r="G971" i="1"/>
  <c r="G980" i="1"/>
  <c r="G987" i="1"/>
  <c r="H992" i="1"/>
  <c r="H997" i="1"/>
  <c r="H1001" i="1"/>
  <c r="H1010" i="1"/>
  <c r="H1015" i="1"/>
  <c r="H1024" i="1"/>
  <c r="H1042" i="1"/>
  <c r="G1066" i="1"/>
  <c r="G1070" i="1"/>
  <c r="G1131" i="1"/>
  <c r="G1258" i="1"/>
  <c r="H1268" i="1"/>
  <c r="G1273" i="1"/>
  <c r="G1398" i="1"/>
  <c r="G1449" i="1"/>
  <c r="I1449" i="1" s="1"/>
  <c r="G1551" i="1"/>
  <c r="H1572" i="1"/>
  <c r="H1580" i="1"/>
  <c r="G1580" i="1"/>
  <c r="D124" i="4"/>
  <c r="F125" i="4"/>
  <c r="E351" i="4"/>
  <c r="G1172" i="1"/>
  <c r="H1172" i="1"/>
  <c r="G1280" i="1"/>
  <c r="H1280" i="1"/>
  <c r="E237" i="5"/>
  <c r="D1215" i="1"/>
  <c r="F13" i="6"/>
  <c r="C1307" i="1"/>
  <c r="H1307" i="1" s="1"/>
  <c r="D22" i="7"/>
  <c r="C1454" i="1"/>
  <c r="H445" i="1"/>
  <c r="G451" i="1"/>
  <c r="H456" i="1"/>
  <c r="H472" i="1"/>
  <c r="H477" i="1"/>
  <c r="H487" i="1"/>
  <c r="G493" i="1"/>
  <c r="H503" i="1"/>
  <c r="H535" i="1"/>
  <c r="G541" i="1"/>
  <c r="H551" i="1"/>
  <c r="H584" i="1"/>
  <c r="H593" i="1"/>
  <c r="G611" i="1"/>
  <c r="G620" i="1"/>
  <c r="H698" i="1"/>
  <c r="G716" i="1"/>
  <c r="H737" i="1"/>
  <c r="H767" i="1"/>
  <c r="H791" i="1"/>
  <c r="H815" i="1"/>
  <c r="H839" i="1"/>
  <c r="H863" i="1"/>
  <c r="H987" i="1"/>
  <c r="G997" i="1"/>
  <c r="G1015" i="1"/>
  <c r="G1024" i="1"/>
  <c r="G1042" i="1"/>
  <c r="G1084" i="1"/>
  <c r="H1177" i="1"/>
  <c r="H1189" i="1"/>
  <c r="G1210" i="1"/>
  <c r="H1316" i="1"/>
  <c r="H1327" i="1"/>
  <c r="G1354" i="1"/>
  <c r="H1377" i="1"/>
  <c r="H1389" i="1"/>
  <c r="G1389" i="1"/>
  <c r="G1404" i="1"/>
  <c r="J1439" i="1"/>
  <c r="G1439" i="1"/>
  <c r="H1502" i="1"/>
  <c r="G1502" i="1"/>
  <c r="H1538" i="1"/>
  <c r="F45" i="4"/>
  <c r="G290" i="9"/>
  <c r="E290" i="9" s="1"/>
  <c r="B290" i="9" s="1"/>
  <c r="F149" i="5"/>
  <c r="C1127" i="1"/>
  <c r="H1519" i="1"/>
  <c r="G1519" i="1"/>
  <c r="G868" i="1"/>
  <c r="H882" i="1"/>
  <c r="H900" i="1"/>
  <c r="H918" i="1"/>
  <c r="H936" i="1"/>
  <c r="H954" i="1"/>
  <c r="H968" i="1"/>
  <c r="H972" i="1"/>
  <c r="H977" i="1"/>
  <c r="G1033" i="1"/>
  <c r="H1049" i="1"/>
  <c r="H1071" i="1"/>
  <c r="G1075" i="1"/>
  <c r="H1126" i="1"/>
  <c r="G1156" i="1"/>
  <c r="H1231" i="1"/>
  <c r="G1231" i="1"/>
  <c r="H1259" i="1"/>
  <c r="G1264" i="1"/>
  <c r="G1312" i="1"/>
  <c r="H1410" i="1"/>
  <c r="H1546" i="1"/>
  <c r="G1546" i="1"/>
  <c r="G442" i="1"/>
  <c r="H462" i="1"/>
  <c r="H468" i="1"/>
  <c r="H493" i="1"/>
  <c r="G499" i="1"/>
  <c r="G547" i="1"/>
  <c r="G567" i="1"/>
  <c r="G576" i="1"/>
  <c r="H656" i="1"/>
  <c r="G660" i="1"/>
  <c r="G729" i="1"/>
  <c r="G734" i="1"/>
  <c r="H758" i="1"/>
  <c r="G768" i="1"/>
  <c r="H778" i="1"/>
  <c r="H782" i="1"/>
  <c r="G792" i="1"/>
  <c r="H802" i="1"/>
  <c r="G816" i="1"/>
  <c r="H826" i="1"/>
  <c r="H830" i="1"/>
  <c r="G840" i="1"/>
  <c r="H850" i="1"/>
  <c r="H854" i="1"/>
  <c r="G864" i="1"/>
  <c r="H874" i="1"/>
  <c r="H993" i="1"/>
  <c r="H998" i="1"/>
  <c r="H1003" i="1"/>
  <c r="H1007" i="1"/>
  <c r="H1011" i="1"/>
  <c r="G1029" i="1"/>
  <c r="G1038" i="1"/>
  <c r="G1062" i="1"/>
  <c r="G1095" i="1"/>
  <c r="G1105" i="1"/>
  <c r="G1168" i="1"/>
  <c r="H1195" i="1"/>
  <c r="H1254" i="1"/>
  <c r="G1356" i="1"/>
  <c r="H1356" i="1"/>
  <c r="H1373" i="1"/>
  <c r="G1422" i="1"/>
  <c r="H1439" i="1"/>
  <c r="G1461" i="1"/>
  <c r="H1477" i="1"/>
  <c r="G1477" i="1"/>
  <c r="H1482" i="1"/>
  <c r="H1560" i="1"/>
  <c r="I36" i="3"/>
  <c r="F317" i="4"/>
  <c r="D311" i="4"/>
  <c r="E206" i="5"/>
  <c r="D1184" i="1"/>
  <c r="H1184" i="1" s="1"/>
  <c r="E69" i="9"/>
  <c r="B69" i="9" s="1"/>
  <c r="B124" i="9"/>
  <c r="B230" i="9"/>
  <c r="G469" i="1"/>
  <c r="G484" i="1"/>
  <c r="H494" i="1"/>
  <c r="H514" i="1"/>
  <c r="G520" i="1"/>
  <c r="H526" i="1"/>
  <c r="G532" i="1"/>
  <c r="H542" i="1"/>
  <c r="H665" i="1"/>
  <c r="H725" i="1"/>
  <c r="G888" i="1"/>
  <c r="G892" i="1"/>
  <c r="G906" i="1"/>
  <c r="G910" i="1"/>
  <c r="G924" i="1"/>
  <c r="G928" i="1"/>
  <c r="G942" i="1"/>
  <c r="G946" i="1"/>
  <c r="G960" i="1"/>
  <c r="G964" i="1"/>
  <c r="G978" i="1"/>
  <c r="G1050" i="1"/>
  <c r="G1059" i="1"/>
  <c r="H1068" i="1"/>
  <c r="H1128" i="1"/>
  <c r="G1138" i="1"/>
  <c r="H1138" i="1"/>
  <c r="G1191" i="1"/>
  <c r="H1191" i="1"/>
  <c r="H1220" i="1"/>
  <c r="G1232" i="1"/>
  <c r="H1232" i="1"/>
  <c r="H1244" i="1"/>
  <c r="G1330" i="1"/>
  <c r="G1452" i="1"/>
  <c r="I1452" i="1" s="1"/>
  <c r="H1568" i="1"/>
  <c r="G1568" i="1"/>
  <c r="F225" i="4"/>
  <c r="D224" i="4"/>
  <c r="E275" i="9"/>
  <c r="G644" i="1"/>
  <c r="H674" i="1"/>
  <c r="H739" i="1"/>
  <c r="G750" i="1"/>
  <c r="G999" i="1"/>
  <c r="G1169" i="1"/>
  <c r="H1169" i="1"/>
  <c r="G1250" i="1"/>
  <c r="H1357" i="1"/>
  <c r="G1357" i="1"/>
  <c r="G1374" i="1"/>
  <c r="H1374" i="1"/>
  <c r="H1406" i="1"/>
  <c r="G1406" i="1"/>
  <c r="J1478" i="1"/>
  <c r="H1478" i="1"/>
  <c r="H1520" i="1"/>
  <c r="G1520" i="1"/>
  <c r="G1107" i="1"/>
  <c r="H1107" i="1"/>
  <c r="G1221" i="1"/>
  <c r="H1221" i="1"/>
  <c r="C1423" i="1"/>
  <c r="H438" i="1"/>
  <c r="G454" i="1"/>
  <c r="G475" i="1"/>
  <c r="H485" i="1"/>
  <c r="G511" i="1"/>
  <c r="H521" i="1"/>
  <c r="H533" i="1"/>
  <c r="G559" i="1"/>
  <c r="H569" i="1"/>
  <c r="H578" i="1"/>
  <c r="H644" i="1"/>
  <c r="G662" i="1"/>
  <c r="H692" i="1"/>
  <c r="H750" i="1"/>
  <c r="H779" i="1"/>
  <c r="H803" i="1"/>
  <c r="H827" i="1"/>
  <c r="H851" i="1"/>
  <c r="H875" i="1"/>
  <c r="H991" i="1"/>
  <c r="H995" i="1"/>
  <c r="H999" i="1"/>
  <c r="H1004" i="1"/>
  <c r="H1009" i="1"/>
  <c r="H1013" i="1"/>
  <c r="H1035" i="1"/>
  <c r="H1051" i="1"/>
  <c r="H1060" i="1"/>
  <c r="G1087" i="1"/>
  <c r="H1123" i="1"/>
  <c r="H1192" i="1"/>
  <c r="G1192" i="1"/>
  <c r="H1369" i="1"/>
  <c r="G1375" i="1"/>
  <c r="H1391" i="1"/>
  <c r="G1407" i="1"/>
  <c r="G1413" i="1"/>
  <c r="G1478" i="1"/>
  <c r="I1478" i="1" s="1"/>
  <c r="G1505" i="1"/>
  <c r="H1535" i="1"/>
  <c r="G1535" i="1"/>
  <c r="H1549" i="1"/>
  <c r="G1549" i="1"/>
  <c r="E129" i="6"/>
  <c r="D1423" i="1" s="1"/>
  <c r="D1424" i="1"/>
  <c r="H1424" i="1" s="1"/>
  <c r="D5" i="7"/>
  <c r="B81" i="9"/>
  <c r="G1116" i="1"/>
  <c r="G1129" i="1"/>
  <c r="G1160" i="1"/>
  <c r="G1166" i="1"/>
  <c r="G1175" i="1"/>
  <c r="H1249" i="1"/>
  <c r="G1321" i="1"/>
  <c r="H1331" i="1"/>
  <c r="H1359" i="1"/>
  <c r="H1368" i="1"/>
  <c r="H1448" i="1"/>
  <c r="J1465" i="1"/>
  <c r="G1470" i="1"/>
  <c r="E263" i="4"/>
  <c r="D259" i="1" s="1"/>
  <c r="D24" i="8"/>
  <c r="C1499" i="1" s="1"/>
  <c r="H1499" i="1" s="1"/>
  <c r="E109" i="9"/>
  <c r="B109" i="9" s="1"/>
  <c r="E144" i="9"/>
  <c r="B144" i="9" s="1"/>
  <c r="E151" i="9"/>
  <c r="B151" i="9" s="1"/>
  <c r="E154" i="9"/>
  <c r="B154" i="9" s="1"/>
  <c r="F240" i="9"/>
  <c r="B240" i="9" s="1"/>
  <c r="E296" i="9"/>
  <c r="B296" i="9" s="1"/>
  <c r="B47" i="9"/>
  <c r="B67" i="9"/>
  <c r="B97" i="9"/>
  <c r="E140" i="9"/>
  <c r="B140" i="9" s="1"/>
  <c r="F247" i="9"/>
  <c r="B288" i="9"/>
  <c r="G1150" i="1"/>
  <c r="H1161" i="1"/>
  <c r="H1171" i="1"/>
  <c r="G1196" i="1"/>
  <c r="H1226" i="1"/>
  <c r="G1279" i="1"/>
  <c r="G1342" i="1"/>
  <c r="H1346" i="1"/>
  <c r="G187" i="9"/>
  <c r="E187" i="9" s="1"/>
  <c r="B187" i="9" s="1"/>
  <c r="E50" i="4"/>
  <c r="D46" i="1" s="1"/>
  <c r="E106" i="4"/>
  <c r="D102" i="1" s="1"/>
  <c r="D351" i="4"/>
  <c r="C346" i="1" s="1"/>
  <c r="E87" i="5"/>
  <c r="D1065" i="1" s="1"/>
  <c r="E61" i="9"/>
  <c r="B61" i="9" s="1"/>
  <c r="B113" i="9"/>
  <c r="B120" i="9"/>
  <c r="E158" i="9"/>
  <c r="B158" i="9" s="1"/>
  <c r="F234" i="9"/>
  <c r="B234" i="9" s="1"/>
  <c r="B238" i="9"/>
  <c r="F244" i="9"/>
  <c r="B244" i="9" s="1"/>
  <c r="F261" i="9"/>
  <c r="B261" i="9" s="1"/>
  <c r="F271" i="9"/>
  <c r="B271" i="9" s="1"/>
  <c r="G1099" i="1"/>
  <c r="G1122" i="1"/>
  <c r="H1145" i="1"/>
  <c r="G1206" i="1"/>
  <c r="G1211" i="1"/>
  <c r="G1217" i="1"/>
  <c r="G1241" i="1"/>
  <c r="H1283" i="1"/>
  <c r="H1317" i="1"/>
  <c r="G1333" i="1"/>
  <c r="G1343" i="1"/>
  <c r="H1361" i="1"/>
  <c r="H1370" i="1"/>
  <c r="G1415" i="1"/>
  <c r="J1450" i="1"/>
  <c r="J1463" i="1"/>
  <c r="J1471" i="1"/>
  <c r="H1476" i="1"/>
  <c r="G1579" i="1"/>
  <c r="F603" i="4"/>
  <c r="E118" i="5"/>
  <c r="D1096" i="1" s="1"/>
  <c r="F250" i="5"/>
  <c r="E77" i="9"/>
  <c r="B77" i="9" s="1"/>
  <c r="E91" i="9"/>
  <c r="B91" i="9" s="1"/>
  <c r="B141" i="9"/>
  <c r="F258" i="9"/>
  <c r="B258" i="9" s="1"/>
  <c r="E301" i="9"/>
  <c r="B301" i="9" s="1"/>
  <c r="H1122" i="1"/>
  <c r="H1151" i="1"/>
  <c r="G1163" i="1"/>
  <c r="G1197" i="1"/>
  <c r="G1202" i="1"/>
  <c r="G1252" i="1"/>
  <c r="G1270" i="1"/>
  <c r="H1284" i="1"/>
  <c r="G1314" i="1"/>
  <c r="H1318" i="1"/>
  <c r="G1324" i="1"/>
  <c r="G1334" i="1"/>
  <c r="G1353" i="1"/>
  <c r="J1446" i="1"/>
  <c r="G1450" i="1"/>
  <c r="I1450" i="1" s="1"/>
  <c r="G1463" i="1"/>
  <c r="I1463" i="1" s="1"/>
  <c r="H1467" i="1"/>
  <c r="D106" i="4"/>
  <c r="B52" i="9"/>
  <c r="E62" i="9"/>
  <c r="B62" i="9" s="1"/>
  <c r="B95" i="9"/>
  <c r="E121" i="9"/>
  <c r="B121" i="9" s="1"/>
  <c r="F214" i="9"/>
  <c r="F228" i="9"/>
  <c r="B228" i="9" s="1"/>
  <c r="F265" i="9"/>
  <c r="E294" i="9"/>
  <c r="B294" i="9" s="1"/>
  <c r="G1262" i="1"/>
  <c r="G1271" i="1"/>
  <c r="G1301" i="1"/>
  <c r="G1319" i="1"/>
  <c r="E459" i="4"/>
  <c r="D453" i="1" s="1"/>
  <c r="E580" i="4"/>
  <c r="D574" i="1" s="1"/>
  <c r="D134" i="5"/>
  <c r="G1416" i="1"/>
  <c r="G1253" i="1"/>
  <c r="G1281" i="1"/>
  <c r="G1325" i="1"/>
  <c r="G1349" i="1"/>
  <c r="H1394" i="1"/>
  <c r="E363" i="4"/>
  <c r="D358" i="1" s="1"/>
  <c r="E643" i="4"/>
  <c r="D637" i="1" s="1"/>
  <c r="B49" i="9"/>
  <c r="B56" i="9"/>
  <c r="E128" i="9"/>
  <c r="B128" i="9" s="1"/>
  <c r="B142" i="9"/>
  <c r="B150" i="9"/>
  <c r="F259" i="9"/>
  <c r="B259" i="9" s="1"/>
  <c r="B266" i="9"/>
  <c r="E306" i="9"/>
  <c r="B306" i="9" s="1"/>
  <c r="F416" i="4"/>
  <c r="E421" i="4"/>
  <c r="D415" i="1" s="1"/>
  <c r="E593" i="4"/>
  <c r="D587" i="1" s="1"/>
  <c r="F142" i="5"/>
  <c r="B115" i="9"/>
  <c r="B147" i="9"/>
  <c r="B226" i="9"/>
  <c r="F232" i="9"/>
  <c r="B232" i="9" s="1"/>
  <c r="F256" i="9"/>
  <c r="B256" i="9" s="1"/>
  <c r="H1178" i="1"/>
  <c r="H1198" i="1"/>
  <c r="H1208" i="1"/>
  <c r="G1220" i="1"/>
  <c r="H1229" i="1"/>
  <c r="G1244" i="1"/>
  <c r="H1248" i="1"/>
  <c r="H1253" i="1"/>
  <c r="G1272" i="1"/>
  <c r="G1277" i="1"/>
  <c r="H1281" i="1"/>
  <c r="H1286" i="1"/>
  <c r="H1295" i="1"/>
  <c r="G1302" i="1"/>
  <c r="H1310" i="1"/>
  <c r="H1325" i="1"/>
  <c r="G1340" i="1"/>
  <c r="H1358" i="1"/>
  <c r="G1364" i="1"/>
  <c r="G1373" i="1"/>
  <c r="G1394" i="1"/>
  <c r="J1452" i="1"/>
  <c r="G1456" i="1"/>
  <c r="G1464" i="1"/>
  <c r="I1464" i="1" s="1"/>
  <c r="E79" i="9"/>
  <c r="B79" i="9" s="1"/>
  <c r="E89" i="9"/>
  <c r="B89" i="9" s="1"/>
  <c r="B122" i="9"/>
  <c r="E129" i="9"/>
  <c r="B129" i="9" s="1"/>
  <c r="E132" i="9"/>
  <c r="B132" i="9" s="1"/>
  <c r="E160" i="9"/>
  <c r="B160" i="9" s="1"/>
  <c r="B223" i="9"/>
  <c r="F229" i="9"/>
  <c r="B229" i="9" s="1"/>
  <c r="F246" i="9"/>
  <c r="B246" i="9" s="1"/>
  <c r="E282" i="9"/>
  <c r="E299" i="9"/>
  <c r="B299" i="9" s="1"/>
  <c r="E303" i="9"/>
  <c r="B303" i="9" s="1"/>
  <c r="E33" i="9"/>
  <c r="B33" i="9" s="1"/>
  <c r="E295" i="9"/>
  <c r="B295" i="9" s="1"/>
  <c r="E293" i="9"/>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H299"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H1056" i="1"/>
  <c r="G1056"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I1458" i="1" s="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H1573" i="1"/>
  <c r="G1573" i="1"/>
  <c r="G1028" i="1"/>
  <c r="H1036" i="1"/>
  <c r="G1036" i="1"/>
  <c r="G1079" i="1"/>
  <c r="H1079"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F238" i="5"/>
  <c r="F242" i="5"/>
  <c r="C1219" i="1"/>
  <c r="E258" i="5"/>
  <c r="D1235" i="1" s="1"/>
  <c r="D1236" i="1"/>
  <c r="G1236" i="1" s="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I1441" i="1" s="1"/>
  <c r="H1445" i="1"/>
  <c r="G1447" i="1"/>
  <c r="H1447" i="1"/>
  <c r="G1451" i="1"/>
  <c r="H1451" i="1"/>
  <c r="H1460" i="1"/>
  <c r="G1460" i="1"/>
  <c r="H1473" i="1"/>
  <c r="G1473" i="1"/>
  <c r="J1473" i="1"/>
  <c r="H1521" i="1"/>
  <c r="G1521" i="1"/>
  <c r="H1561" i="1"/>
  <c r="G1561" i="1"/>
  <c r="D69" i="5"/>
  <c r="F70" i="5"/>
  <c r="H1021" i="1"/>
  <c r="H1039" i="1"/>
  <c r="H1057" i="1"/>
  <c r="G1076" i="1"/>
  <c r="H1111" i="1"/>
  <c r="H1119" i="1"/>
  <c r="G1133" i="1"/>
  <c r="G1154" i="1"/>
  <c r="G1158" i="1"/>
  <c r="G1181" i="1"/>
  <c r="G1193" i="1"/>
  <c r="G1203" i="1"/>
  <c r="G1205" i="1"/>
  <c r="G1215" i="1"/>
  <c r="H121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176" i="5"/>
  <c r="E32" i="9"/>
  <c r="B32" i="9" s="1"/>
  <c r="E68" i="9"/>
  <c r="B68" i="9" s="1"/>
  <c r="B71" i="9"/>
  <c r="E104" i="9"/>
  <c r="B104" i="9" s="1"/>
  <c r="B107" i="9"/>
  <c r="H1384" i="1"/>
  <c r="G1384" i="1"/>
  <c r="H1390" i="1"/>
  <c r="G1390" i="1"/>
  <c r="H1414" i="1"/>
  <c r="G1414" i="1"/>
  <c r="J1444" i="1"/>
  <c r="H1444" i="1"/>
  <c r="I1444" i="1" s="1"/>
  <c r="H1483" i="1"/>
  <c r="G1483" i="1"/>
  <c r="H1577" i="1"/>
  <c r="G1577" i="1"/>
  <c r="F17" i="4"/>
  <c r="G178" i="9"/>
  <c r="E178" i="9" s="1"/>
  <c r="B178" i="9" s="1"/>
  <c r="D7" i="4"/>
  <c r="D82" i="4"/>
  <c r="F83" i="4"/>
  <c r="D139" i="4"/>
  <c r="F140" i="4"/>
  <c r="D567" i="4"/>
  <c r="F568" i="4"/>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I1467" i="1" s="1"/>
  <c r="G1476" i="1"/>
  <c r="I1476" i="1" s="1"/>
  <c r="G1491" i="1"/>
  <c r="H1531" i="1"/>
  <c r="G1531" i="1"/>
  <c r="G1567" i="1"/>
  <c r="E567" i="4"/>
  <c r="D561" i="1" s="1"/>
  <c r="D625" i="4"/>
  <c r="F626" i="4"/>
  <c r="G190" i="9"/>
  <c r="E190" i="9" s="1"/>
  <c r="B190" i="9" s="1"/>
  <c r="E5" i="6"/>
  <c r="D114" i="6"/>
  <c r="F115" i="6"/>
  <c r="B282" i="9"/>
  <c r="H1381" i="1"/>
  <c r="G1381" i="1"/>
  <c r="H1420" i="1"/>
  <c r="G1420" i="1"/>
  <c r="H1429" i="1"/>
  <c r="G1429" i="1"/>
  <c r="J1451" i="1"/>
  <c r="J1464" i="1"/>
  <c r="H1472" i="1"/>
  <c r="H1475" i="1"/>
  <c r="J1479" i="1"/>
  <c r="D196" i="4"/>
  <c r="F197" i="4"/>
  <c r="D344" i="4"/>
  <c r="D298" i="4" s="1"/>
  <c r="F345" i="4"/>
  <c r="F126" i="5"/>
  <c r="D118" i="5"/>
  <c r="D363" i="4"/>
  <c r="G307" i="9"/>
  <c r="F177" i="5"/>
  <c r="D190" i="5"/>
  <c r="F191" i="5"/>
  <c r="F207" i="5"/>
  <c r="D206" i="5"/>
  <c r="H1378" i="1"/>
  <c r="G1378" i="1"/>
  <c r="H1417" i="1"/>
  <c r="G1417" i="1"/>
  <c r="H1426" i="1"/>
  <c r="G1426" i="1"/>
  <c r="J1449" i="1"/>
  <c r="J1462" i="1"/>
  <c r="J1468" i="1"/>
  <c r="H1471" i="1"/>
  <c r="I1471" i="1" s="1"/>
  <c r="G1472" i="1"/>
  <c r="I1472" i="1" s="1"/>
  <c r="H1474" i="1"/>
  <c r="I1474" i="1" s="1"/>
  <c r="G1475" i="1"/>
  <c r="J1477" i="1"/>
  <c r="E124" i="4"/>
  <c r="D120" i="1" s="1"/>
  <c r="D152" i="4"/>
  <c r="F153" i="4"/>
  <c r="F106" i="5"/>
  <c r="D87" i="5"/>
  <c r="D459" i="4"/>
  <c r="F460" i="4"/>
  <c r="D12" i="5"/>
  <c r="F13" i="5"/>
  <c r="E114" i="6"/>
  <c r="E38" i="7"/>
  <c r="E50" i="9"/>
  <c r="B50" i="9" s="1"/>
  <c r="E86" i="9"/>
  <c r="B86" i="9" s="1"/>
  <c r="E224" i="4"/>
  <c r="D220" i="1" s="1"/>
  <c r="D252" i="4"/>
  <c r="F253" i="4"/>
  <c r="D472" i="4"/>
  <c r="F473" i="4"/>
  <c r="E12" i="5"/>
  <c r="E35" i="6"/>
  <c r="E22" i="7"/>
  <c r="E44" i="9"/>
  <c r="B44" i="9" s="1"/>
  <c r="E80" i="9"/>
  <c r="B80" i="9" s="1"/>
  <c r="E116" i="9"/>
  <c r="B116" i="9" s="1"/>
  <c r="G181" i="9"/>
  <c r="E181" i="9" s="1"/>
  <c r="B181" i="9" s="1"/>
  <c r="F8" i="4"/>
  <c r="D644" i="4"/>
  <c r="F417" i="4"/>
  <c r="E472" i="4"/>
  <c r="D466" i="1" s="1"/>
  <c r="D529" i="4"/>
  <c r="E146" i="5"/>
  <c r="D1124" i="1" s="1"/>
  <c r="F50" i="6"/>
  <c r="D35" i="6"/>
  <c r="E6" i="7"/>
  <c r="B275" i="9"/>
  <c r="E38" i="9"/>
  <c r="B38" i="9" s="1"/>
  <c r="E74" i="9"/>
  <c r="B74" i="9" s="1"/>
  <c r="E110" i="9"/>
  <c r="B110" i="9" s="1"/>
  <c r="G172" i="9"/>
  <c r="E172" i="9" s="1"/>
  <c r="B17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G289" i="9"/>
  <c r="H166" i="9"/>
  <c r="G175" i="9"/>
  <c r="E175" i="9" s="1"/>
  <c r="B175" i="9" s="1"/>
  <c r="G184" i="9"/>
  <c r="E184" i="9" s="1"/>
  <c r="B184" i="9" s="1"/>
  <c r="H289" i="9"/>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27" i="9"/>
  <c r="B293" i="9"/>
  <c r="B214" i="9"/>
  <c r="B250" i="9"/>
  <c r="B268" i="9"/>
  <c r="F277" i="9"/>
  <c r="B156" i="9"/>
  <c r="B247" i="9"/>
  <c r="B265" i="9"/>
  <c r="C1222" i="1" l="1"/>
  <c r="F245" i="5"/>
  <c r="D43" i="8"/>
  <c r="K1450" i="9" s="1"/>
  <c r="D42" i="8"/>
  <c r="G1499" i="1"/>
  <c r="G436" i="1"/>
  <c r="H124" i="1"/>
  <c r="F129" i="6"/>
  <c r="F89" i="6"/>
  <c r="H1157" i="1"/>
  <c r="F299" i="4"/>
  <c r="C294" i="1"/>
  <c r="H58" i="1"/>
  <c r="H1423" i="1"/>
  <c r="G1423" i="1"/>
  <c r="E307" i="9"/>
  <c r="B307" i="9" s="1"/>
  <c r="F146" i="5"/>
  <c r="H1124" i="1"/>
  <c r="H1524" i="1"/>
  <c r="G1524" i="1"/>
  <c r="E528" i="4"/>
  <c r="F515" i="4"/>
  <c r="C509" i="1"/>
  <c r="F643" i="4"/>
  <c r="C637" i="1"/>
  <c r="F396" i="4"/>
  <c r="C391" i="1"/>
  <c r="H364" i="1"/>
  <c r="F351" i="4"/>
  <c r="E298" i="4"/>
  <c r="D293" i="1" s="1"/>
  <c r="F215" i="4"/>
  <c r="C211" i="1"/>
  <c r="F133" i="4"/>
  <c r="C129" i="1"/>
  <c r="I1439" i="1"/>
  <c r="E420" i="4"/>
  <c r="F134" i="5"/>
  <c r="C1112" i="1"/>
  <c r="F224" i="4"/>
  <c r="C220" i="1"/>
  <c r="H220" i="1" s="1"/>
  <c r="I1477" i="1"/>
  <c r="E350" i="4"/>
  <c r="D346" i="1"/>
  <c r="G346" i="1" s="1"/>
  <c r="F484" i="4"/>
  <c r="C478" i="1"/>
  <c r="C1436" i="1"/>
  <c r="H29" i="3"/>
  <c r="H1113" i="1"/>
  <c r="G1454" i="1"/>
  <c r="H1454" i="1"/>
  <c r="F124" i="4"/>
  <c r="C120" i="1"/>
  <c r="H120" i="1" s="1"/>
  <c r="F106" i="4"/>
  <c r="C102" i="1"/>
  <c r="G102" i="1" s="1"/>
  <c r="H30" i="3"/>
  <c r="C1453" i="1"/>
  <c r="I1459" i="1"/>
  <c r="I1448" i="1"/>
  <c r="G1424" i="1"/>
  <c r="H310" i="9"/>
  <c r="D1183" i="1"/>
  <c r="F311" i="4"/>
  <c r="C306" i="1"/>
  <c r="H1034" i="1"/>
  <c r="G1034" i="1"/>
  <c r="I1473" i="1"/>
  <c r="G1184" i="1"/>
  <c r="D1214" i="1"/>
  <c r="I23" i="3"/>
  <c r="B192" i="9"/>
  <c r="C293" i="1"/>
  <c r="G310" i="9"/>
  <c r="F206" i="5"/>
  <c r="C1183" i="1"/>
  <c r="E68" i="5"/>
  <c r="F252" i="4"/>
  <c r="C248" i="1"/>
  <c r="F82" i="4"/>
  <c r="C78" i="1"/>
  <c r="E175" i="5"/>
  <c r="D1152" i="1" s="1"/>
  <c r="I22" i="3"/>
  <c r="D1153" i="1"/>
  <c r="G1124" i="1"/>
  <c r="F529" i="4"/>
  <c r="D528" i="4"/>
  <c r="C523" i="1"/>
  <c r="I25" i="3"/>
  <c r="D1329" i="1"/>
  <c r="G120" i="1"/>
  <c r="F50" i="4"/>
  <c r="C46" i="1"/>
  <c r="I1443" i="1"/>
  <c r="I1451" i="1"/>
  <c r="G1219" i="1"/>
  <c r="H1219" i="1"/>
  <c r="D420" i="4"/>
  <c r="F421" i="4"/>
  <c r="C415" i="1"/>
  <c r="D414" i="1"/>
  <c r="I31" i="3"/>
  <c r="D1469" i="1"/>
  <c r="F363" i="4"/>
  <c r="C358" i="1"/>
  <c r="D1408" i="1"/>
  <c r="I27" i="3"/>
  <c r="D141" i="6"/>
  <c r="F5" i="6"/>
  <c r="H24" i="3"/>
  <c r="C1299" i="1"/>
  <c r="D6" i="4"/>
  <c r="F7" i="4"/>
  <c r="C3" i="1"/>
  <c r="F163" i="4"/>
  <c r="C159" i="1"/>
  <c r="H19" i="9"/>
  <c r="E19" i="9" s="1"/>
  <c r="B19" i="9" s="1"/>
  <c r="D1437" i="1"/>
  <c r="E5" i="7"/>
  <c r="E7" i="5"/>
  <c r="D990" i="1"/>
  <c r="G309" i="9"/>
  <c r="E309" i="9" s="1"/>
  <c r="B309" i="9" s="1"/>
  <c r="F190" i="5"/>
  <c r="C1167" i="1"/>
  <c r="F118" i="5"/>
  <c r="C1096" i="1"/>
  <c r="E151" i="4"/>
  <c r="F625" i="4"/>
  <c r="C619" i="1"/>
  <c r="G1355" i="1"/>
  <c r="H1355" i="1"/>
  <c r="G1235" i="1"/>
  <c r="H1235" i="1"/>
  <c r="F593" i="4"/>
  <c r="C587" i="1"/>
  <c r="D68" i="5"/>
  <c r="F69" i="5"/>
  <c r="C1047" i="1"/>
  <c r="I1442" i="1"/>
  <c r="F459" i="4"/>
  <c r="C453" i="1"/>
  <c r="F344" i="4"/>
  <c r="C339" i="1"/>
  <c r="E141" i="6"/>
  <c r="I24" i="3"/>
  <c r="D1299" i="1"/>
  <c r="I34" i="3"/>
  <c r="C1517"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F644" i="4"/>
  <c r="C638" i="1"/>
  <c r="F472" i="4"/>
  <c r="C466" i="1"/>
  <c r="D176" i="5"/>
  <c r="F114" i="6"/>
  <c r="H27" i="3"/>
  <c r="C1408" i="1"/>
  <c r="G1222" i="1"/>
  <c r="H1222" i="1"/>
  <c r="F139" i="4"/>
  <c r="C135" i="1"/>
  <c r="E6" i="4"/>
  <c r="F580" i="4"/>
  <c r="C574" i="1"/>
  <c r="I1460" i="1"/>
  <c r="F237" i="5"/>
  <c r="H23" i="3"/>
  <c r="C1214" i="1"/>
  <c r="I1440" i="1"/>
  <c r="I35" i="3" l="1"/>
  <c r="G313" i="9"/>
  <c r="E313" i="9" s="1"/>
  <c r="B313" i="9" s="1"/>
  <c r="C1518" i="1"/>
  <c r="G1518" i="1" s="1"/>
  <c r="G312" i="9"/>
  <c r="E312" i="9" s="1"/>
  <c r="B312" i="9" s="1"/>
  <c r="E636" i="4"/>
  <c r="D630" i="1" s="1"/>
  <c r="D522" i="1"/>
  <c r="E635" i="4"/>
  <c r="D629" i="1" s="1"/>
  <c r="F298" i="4"/>
  <c r="G294" i="1"/>
  <c r="H294" i="1"/>
  <c r="E310" i="9"/>
  <c r="B310" i="9" s="1"/>
  <c r="G509" i="1"/>
  <c r="H509" i="1"/>
  <c r="H637" i="1"/>
  <c r="G637" i="1"/>
  <c r="H391" i="1"/>
  <c r="G391" i="1"/>
  <c r="G220" i="1"/>
  <c r="H211" i="1"/>
  <c r="G211" i="1"/>
  <c r="H129" i="1"/>
  <c r="G129" i="1"/>
  <c r="D345" i="1"/>
  <c r="E407" i="4"/>
  <c r="D402" i="1" s="1"/>
  <c r="E408" i="4"/>
  <c r="D403" i="1" s="1"/>
  <c r="G306" i="1"/>
  <c r="H306" i="1"/>
  <c r="H102" i="1"/>
  <c r="H346" i="1"/>
  <c r="H1112" i="1"/>
  <c r="G1112" i="1"/>
  <c r="G478" i="1"/>
  <c r="H478" i="1"/>
  <c r="G638" i="1"/>
  <c r="H638" i="1"/>
  <c r="G990" i="1"/>
  <c r="H990" i="1"/>
  <c r="G1453" i="1"/>
  <c r="H1453" i="1"/>
  <c r="G1167" i="1"/>
  <c r="H1167" i="1"/>
  <c r="F176" i="5"/>
  <c r="D175" i="5"/>
  <c r="H22" i="3"/>
  <c r="C1153" i="1"/>
  <c r="D6" i="5"/>
  <c r="F7" i="5"/>
  <c r="H20" i="3"/>
  <c r="C985" i="1"/>
  <c r="D408" i="4"/>
  <c r="F350" i="4"/>
  <c r="C345" i="1"/>
  <c r="H619" i="1"/>
  <c r="G619" i="1"/>
  <c r="G1299" i="1"/>
  <c r="H1299" i="1"/>
  <c r="D289" i="4"/>
  <c r="D290" i="4" s="1"/>
  <c r="F151" i="4"/>
  <c r="H17" i="3"/>
  <c r="C147" i="1"/>
  <c r="H1517" i="1"/>
  <c r="G1517" i="1"/>
  <c r="H11" i="3"/>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1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F141" i="6"/>
  <c r="G1469" i="1"/>
  <c r="H1469" i="1"/>
  <c r="G46" i="1"/>
  <c r="H46" i="1"/>
  <c r="G523" i="1"/>
  <c r="H523" i="1"/>
  <c r="G1183" i="1"/>
  <c r="H1183" i="1"/>
  <c r="H135" i="1"/>
  <c r="G135" i="1"/>
  <c r="D412" i="4"/>
  <c r="F6" i="4"/>
  <c r="H16" i="3"/>
  <c r="C2" i="1"/>
  <c r="H293" i="1"/>
  <c r="G293"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E311" i="9" l="1"/>
  <c r="H9" i="3"/>
  <c r="K3" i="9" s="1"/>
  <c r="F408" i="4"/>
  <c r="C403" i="1"/>
  <c r="G1436" i="1"/>
  <c r="H1436" i="1"/>
  <c r="C286" i="1"/>
  <c r="E413" i="4"/>
  <c r="E414" i="4" s="1"/>
  <c r="D409" i="1" s="1"/>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D286" i="1" s="1"/>
  <c r="H1435" i="1"/>
  <c r="G1435" i="1"/>
  <c r="H278" i="9"/>
  <c r="D984" i="1"/>
  <c r="B21" i="9"/>
  <c r="H1153" i="1"/>
  <c r="G1153" i="1"/>
  <c r="H522" i="1"/>
  <c r="G522" i="1"/>
  <c r="B317" i="9"/>
  <c r="E316" i="9"/>
  <c r="E639" i="4"/>
  <c r="D407" i="1"/>
  <c r="H2" i="1"/>
  <c r="G2" i="1"/>
  <c r="N3" i="9"/>
  <c r="I11" i="3"/>
  <c r="F289" i="4"/>
  <c r="D413" i="4"/>
  <c r="D414" i="4" s="1"/>
  <c r="D291" i="4"/>
  <c r="C285" i="1"/>
  <c r="H345" i="1"/>
  <c r="G345" i="1"/>
  <c r="G278" i="9"/>
  <c r="G284" i="9"/>
  <c r="E284" i="9" s="1"/>
  <c r="B284" i="9" s="1"/>
  <c r="F6" i="5"/>
  <c r="C984" i="1"/>
  <c r="I9" i="3" l="1"/>
  <c r="F290" i="4"/>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15" i="9" l="1"/>
  <c r="E10" i="9"/>
  <c r="B10" i="9" s="1"/>
  <c r="E274" i="9"/>
  <c r="B274" i="9" s="1"/>
  <c r="F16" i="9"/>
  <c r="E7" i="9"/>
  <c r="B7" i="9" s="1"/>
  <c r="E6" i="9"/>
  <c r="B6" i="9" s="1"/>
  <c r="E13" i="9"/>
  <c r="B13" i="9" s="1"/>
  <c r="E16" i="9"/>
  <c r="E12" i="9"/>
  <c r="B12" i="9" s="1"/>
  <c r="E18" i="9"/>
  <c r="B18" i="9" s="1"/>
  <c r="E11" i="9"/>
  <c r="B11" i="9" s="1"/>
  <c r="E17" i="9"/>
  <c r="B17" i="9" s="1"/>
  <c r="E8" i="9"/>
  <c r="B8" i="9" s="1"/>
  <c r="F15" i="9"/>
  <c r="E5" i="9"/>
  <c r="E9" i="9"/>
  <c r="B9" i="9" s="1"/>
  <c r="F272" i="9"/>
  <c r="B16" i="9" l="1"/>
  <c r="E20" i="9"/>
  <c r="I7" i="3" s="1"/>
  <c r="F14" i="9"/>
  <c r="E14" i="9"/>
  <c r="B15" i="9"/>
  <c r="B272" i="9"/>
  <c r="F20" i="9"/>
  <c r="B5" i="9"/>
  <c r="E4" i="9"/>
  <c r="F3" i="9" l="1"/>
  <c r="E3" i="9"/>
</calcChain>
</file>

<file path=xl/sharedStrings.xml><?xml version="1.0" encoding="utf-8"?>
<sst xmlns="http://schemas.openxmlformats.org/spreadsheetml/2006/main" count="4353" uniqueCount="3420">
  <si>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</si>
  <si>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</si>
  <si>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</si>
  <si>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</si>
  <si>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</si>
  <si>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</si>
  <si>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</si>
  <si>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</si>
  <si>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</si>
  <si>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</si>
  <si>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</si>
  <si>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</si>
  <si>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</si>
  <si>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</si>
  <si>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</si>
  <si>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</si>
  <si>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</si>
  <si>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</si>
  <si>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</si>
  <si>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</si>
  <si>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</si>
  <si>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</si>
  <si>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</si>
  <si>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</si>
  <si>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</si>
  <si>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</si>
  <si>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</si>
  <si>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</si>
  <si>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</si>
  <si>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</si>
  <si>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</si>
  <si>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</si>
  <si>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</si>
  <si>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</si>
  <si>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</si>
  <si>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</si>
  <si>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</si>
  <si>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</si>
  <si>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</si>
  <si>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</si>
  <si>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</si>
  <si>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</si>
  <si>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</si>
  <si>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</si>
  <si>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</si>
  <si>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</si>
  <si>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</si>
  <si>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</si>
  <si>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</si>
  <si>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</si>
  <si>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</si>
  <si>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</si>
  <si>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</si>
  <si>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</si>
  <si>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</si>
  <si>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</si>
  <si>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</si>
  <si>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</si>
  <si>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</si>
  <si>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</si>
  <si>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</si>
  <si>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</si>
  <si>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</si>
  <si>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</si>
  <si>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</si>
  <si>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</si>
  <si>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</si>
  <si>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</si>
  <si>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</si>
  <si>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</si>
  <si>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</si>
  <si>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</si>
  <si>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</si>
  <si>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</si>
  <si>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</si>
  <si>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</si>
  <si>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</si>
  <si>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</si>
  <si>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</si>
  <si>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</si>
  <si>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</si>
  <si>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</si>
  <si>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</si>
  <si>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</si>
  <si>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</si>
  <si>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</si>
  <si>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</si>
  <si>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</si>
  <si>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</si>
  <si>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</si>
  <si>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</si>
  <si>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</si>
  <si>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</si>
  <si>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</si>
  <si>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</si>
  <si>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</si>
  <si>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</si>
  <si>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</si>
  <si>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</si>
  <si>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</si>
  <si>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</si>
  <si>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</si>
  <si>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</si>
  <si>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</si>
  <si>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</si>
  <si>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</si>
  <si>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</si>
  <si>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</si>
  <si>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</si>
  <si>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</si>
  <si>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</si>
  <si>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</si>
  <si>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</si>
  <si>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</si>
  <si>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</si>
  <si>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</si>
  <si>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</si>
  <si>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</si>
  <si>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</si>
  <si>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</si>
  <si>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</si>
  <si>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</si>
  <si>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</si>
  <si>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</si>
  <si>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</si>
  <si>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</si>
  <si>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</si>
  <si>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</si>
  <si>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</si>
  <si>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</si>
  <si>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</si>
  <si>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</si>
  <si>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</si>
  <si>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</si>
  <si>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</si>
  <si>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</si>
  <si>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</si>
  <si>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</si>
  <si>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</si>
  <si>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</si>
  <si>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</si>
  <si>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</si>
  <si>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</si>
  <si>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</si>
  <si>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</si>
  <si>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</si>
  <si>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</si>
  <si>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</si>
  <si>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</si>
  <si>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</si>
  <si>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</si>
  <si>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</si>
  <si>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</si>
  <si>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</si>
  <si>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</si>
  <si>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</si>
  <si>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</si>
  <si>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</si>
  <si>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</si>
  <si>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</si>
  <si>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</si>
  <si>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</si>
  <si>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</si>
  <si>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</si>
  <si>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</si>
  <si>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</si>
  <si>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</si>
  <si>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</si>
  <si>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</si>
  <si>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</si>
  <si>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</si>
  <si>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</si>
  <si>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</si>
  <si>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</si>
  <si>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</si>
  <si>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</si>
  <si>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</si>
  <si>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</si>
  <si>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</si>
  <si>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</si>
  <si>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</si>
  <si>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</si>
  <si>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</si>
  <si>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</si>
  <si>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</si>
  <si>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</si>
  <si>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</si>
  <si>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</si>
  <si>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</si>
  <si>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</si>
  <si>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</si>
  <si>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</si>
  <si>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</si>
  <si>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</si>
  <si>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</si>
  <si>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</si>
  <si>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</si>
  <si>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</si>
  <si>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</si>
  <si>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</si>
  <si>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</si>
  <si>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</si>
  <si>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</si>
  <si>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</si>
  <si>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</si>
  <si>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</si>
  <si>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</si>
  <si>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</si>
  <si>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</si>
  <si>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</si>
  <si>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</si>
  <si>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</si>
  <si>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</si>
  <si>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</si>
  <si>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</si>
  <si>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</si>
  <si>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</si>
  <si>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</si>
  <si>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</si>
  <si>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</si>
  <si>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</si>
  <si>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</si>
  <si>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</si>
  <si>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</si>
  <si>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</si>
  <si>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</si>
  <si>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</si>
  <si>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</si>
  <si>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</si>
  <si>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</si>
  <si>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</si>
  <si>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</si>
  <si>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</si>
  <si>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</si>
  <si>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</si>
  <si>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</si>
  <si>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</si>
  <si>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</si>
  <si>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</si>
  <si>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</si>
  <si>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</si>
  <si>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</si>
  <si>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</si>
  <si>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</si>
  <si>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</si>
  <si>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</si>
  <si>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</si>
  <si>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</si>
  <si>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</si>
  <si>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</si>
  <si>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</si>
  <si>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</si>
  <si>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</si>
  <si>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</si>
  <si>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</si>
  <si>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</si>
  <si>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</si>
  <si>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</si>
  <si>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</si>
  <si>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</si>
  <si>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</si>
  <si>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</si>
  <si>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</si>
  <si>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</si>
  <si>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</si>
  <si>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</si>
  <si>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</si>
  <si>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</si>
  <si>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</si>
  <si>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</si>
  <si>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</si>
  <si>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</si>
  <si>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</si>
  <si>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</si>
  <si>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</si>
  <si>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</si>
  <si>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</si>
  <si>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</si>
  <si>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</si>
  <si>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</si>
  <si>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</si>
  <si>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</si>
  <si>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</si>
  <si>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</si>
  <si>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</si>
  <si>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</si>
  <si>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</si>
  <si>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</si>
  <si>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</si>
  <si>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</si>
  <si>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</si>
  <si>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</si>
  <si>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</si>
  <si>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</si>
  <si>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</si>
  <si>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</si>
  <si>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</si>
  <si>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</si>
  <si>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</si>
  <si>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</si>
  <si>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</si>
  <si>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</si>
  <si>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</si>
  <si>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</si>
  <si>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</si>
  <si>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</si>
  <si>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</si>
  <si>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</si>
  <si>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</si>
  <si>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</si>
  <si>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</si>
  <si>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</si>
  <si>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</si>
  <si>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</si>
  <si>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</si>
  <si>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</si>
  <si>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</si>
  <si>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</si>
  <si>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</si>
  <si>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</si>
  <si>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</si>
  <si>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</si>
  <si>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</si>
  <si>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</si>
  <si>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</si>
  <si>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</si>
  <si>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</si>
  <si>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</si>
  <si>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</si>
  <si>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</si>
  <si>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</si>
  <si>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</si>
  <si>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</si>
  <si>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</si>
  <si>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</si>
  <si>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</si>
  <si>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</si>
  <si>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</si>
  <si>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</si>
  <si>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</si>
  <si>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</si>
  <si>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</si>
  <si>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</si>
  <si>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</si>
  <si>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</si>
  <si>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</si>
  <si>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</si>
  <si>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</si>
  <si>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</si>
  <si>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</si>
  <si>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</si>
  <si>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</si>
  <si>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</si>
  <si>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</si>
  <si>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</si>
  <si>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</si>
  <si>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</si>
  <si>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</si>
  <si>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</si>
  <si>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</si>
  <si>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</si>
  <si>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</si>
  <si>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</si>
  <si>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</si>
  <si>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</si>
  <si>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</si>
  <si>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</si>
  <si>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</si>
  <si>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</si>
  <si>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</si>
  <si>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</si>
  <si>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</si>
  <si>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</si>
  <si>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</si>
  <si>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</si>
  <si>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</si>
  <si>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</si>
  <si>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</si>
  <si>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</si>
  <si>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</si>
  <si>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</si>
  <si>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</si>
  <si>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</si>
  <si>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</si>
  <si>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</si>
  <si>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</si>
  <si>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</si>
  <si>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</si>
  <si>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</si>
  <si>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</si>
  <si>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</si>
  <si>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</si>
  <si>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</si>
  <si>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</si>
  <si>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</si>
  <si>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</si>
  <si>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</si>
  <si>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</si>
  <si>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</si>
  <si>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</si>
  <si>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</si>
  <si>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</si>
  <si>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</si>
  <si>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</si>
  <si>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</si>
  <si>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</si>
  <si>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</si>
  <si>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</si>
  <si>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</si>
  <si>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</si>
  <si>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</si>
  <si>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</si>
  <si>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</si>
  <si>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</si>
  <si>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</si>
  <si>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</si>
  <si>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</si>
  <si>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</si>
  <si>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</si>
  <si>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</si>
  <si>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</si>
  <si>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</si>
  <si>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</si>
  <si>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</si>
  <si>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</si>
  <si>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</si>
  <si>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</si>
  <si>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</si>
  <si>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</si>
  <si>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</si>
  <si>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</si>
  <si>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</si>
  <si>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</si>
  <si>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</si>
  <si>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</si>
  <si>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</si>
  <si>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</si>
  <si>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</si>
  <si>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</si>
  <si>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</si>
  <si>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</si>
  <si>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</si>
  <si>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</si>
  <si>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</si>
  <si>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</si>
  <si>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</si>
  <si>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</si>
  <si>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</si>
  <si>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</si>
  <si>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</si>
  <si>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</si>
  <si>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</si>
  <si>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</si>
  <si>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</si>
  <si>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</si>
  <si>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</si>
  <si>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</si>
  <si>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</si>
  <si>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</si>
  <si>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</si>
  <si>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</si>
  <si>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</si>
  <si>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</si>
  <si>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</si>
  <si>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</si>
  <si>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</si>
  <si>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</si>
  <si>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</si>
  <si>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</si>
  <si>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</si>
  <si>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</si>
  <si>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</si>
  <si>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</si>
  <si>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</si>
  <si>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</si>
  <si>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</si>
  <si>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</si>
  <si>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</si>
  <si>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</si>
  <si>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</si>
  <si>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</si>
  <si>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</si>
  <si>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</si>
  <si>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</si>
  <si>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</si>
  <si>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</si>
  <si>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</si>
  <si>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</si>
  <si>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</si>
  <si>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</si>
  <si>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</si>
  <si>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</si>
  <si>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</si>
  <si>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</si>
  <si>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</si>
  <si>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</si>
  <si>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</si>
  <si>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</si>
  <si>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</si>
  <si>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</si>
  <si>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</si>
  <si>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</si>
  <si>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</si>
  <si>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</si>
  <si>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</si>
  <si>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</si>
  <si>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</si>
  <si>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</si>
  <si>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</si>
  <si>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</si>
  <si>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</si>
  <si>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</si>
  <si>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</si>
  <si>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</si>
  <si>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</si>
  <si>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</si>
  <si>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</si>
  <si>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</si>
  <si>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</si>
  <si>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</si>
  <si>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</si>
  <si>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</si>
  <si>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</si>
  <si>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</si>
  <si>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</si>
  <si>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</si>
  <si>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</si>
  <si>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</si>
  <si>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</si>
  <si>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</si>
  <si>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</si>
  <si>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</si>
  <si>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</si>
  <si>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</si>
  <si>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</si>
  <si>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</si>
  <si>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</si>
  <si>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</si>
  <si>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</si>
  <si>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</si>
  <si>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</si>
  <si>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</si>
  <si>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</si>
  <si>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</si>
  <si>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</si>
  <si>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</si>
  <si>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</si>
  <si>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</si>
  <si>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</si>
  <si>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</si>
  <si>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</si>
  <si>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</si>
  <si>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</si>
  <si>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</si>
  <si>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</si>
  <si>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</si>
  <si>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</si>
  <si>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</si>
  <si>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</si>
  <si>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</si>
  <si>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</si>
  <si>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</si>
  <si>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</si>
  <si>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</si>
  <si>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</si>
  <si>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</si>
  <si>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</si>
  <si>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</si>
  <si>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</si>
  <si>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</si>
  <si>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</si>
  <si>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</si>
  <si>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</si>
  <si>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</si>
  <si>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</si>
  <si>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</si>
  <si>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</si>
  <si>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</si>
  <si>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</si>
  <si>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</si>
  <si>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</si>
  <si>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</si>
  <si>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</si>
  <si>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</si>
  <si>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</si>
  <si>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</si>
  <si>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</si>
  <si>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</si>
  <si>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</si>
  <si>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</si>
  <si>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</si>
  <si>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</si>
  <si>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</si>
  <si>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</si>
  <si>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</si>
  <si>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</si>
  <si>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</si>
  <si>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</si>
  <si>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</si>
  <si>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</si>
  <si>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</si>
  <si>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</si>
  <si>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</si>
  <si>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</si>
  <si>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</si>
  <si>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</si>
  <si>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</si>
  <si>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</si>
  <si>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</si>
  <si>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</si>
  <si>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</si>
  <si>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</si>
  <si>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</si>
  <si>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</si>
  <si>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</si>
  <si>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</si>
  <si>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</si>
  <si>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</si>
  <si>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</si>
  <si>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</si>
  <si>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</si>
  <si>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</si>
  <si>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</si>
  <si>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</si>
  <si>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</si>
  <si>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</si>
  <si>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</si>
  <si>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</si>
  <si>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</si>
  <si>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</si>
  <si>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</si>
  <si>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</si>
  <si>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</si>
  <si>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</si>
  <si>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</si>
  <si>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</si>
  <si>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</si>
  <si>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</si>
  <si>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</si>
  <si>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</si>
  <si>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</si>
  <si>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</si>
  <si>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</si>
  <si>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</si>
  <si>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</si>
  <si>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</si>
  <si>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</si>
  <si>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</si>
  <si>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</si>
  <si>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</si>
  <si>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</si>
  <si>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</si>
  <si>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</si>
  <si>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</si>
  <si>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</si>
  <si>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</si>
  <si>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</si>
  <si>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</si>
  <si>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</si>
  <si>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</si>
  <si>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</si>
  <si>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</si>
  <si>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</si>
  <si>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</si>
  <si>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</si>
  <si>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</si>
  <si>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</si>
  <si>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</si>
  <si>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</si>
  <si>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</si>
  <si>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</si>
  <si>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</si>
  <si>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</si>
  <si>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</si>
  <si>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</si>
  <si>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</si>
  <si>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</si>
  <si>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</si>
  <si>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</si>
  <si>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</si>
  <si>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</si>
  <si>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</si>
  <si>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</si>
  <si>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</si>
  <si>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</si>
  <si>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</si>
  <si>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</si>
  <si>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</si>
  <si>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</si>
  <si>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</si>
  <si>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</si>
  <si>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</si>
  <si>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</si>
  <si>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</si>
  <si>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</si>
  <si>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</si>
  <si>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</si>
  <si>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</si>
  <si>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</si>
  <si>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</si>
  <si>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</si>
  <si>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</si>
  <si>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</si>
  <si>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</si>
  <si>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</si>
  <si>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</si>
  <si>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</si>
  <si>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</si>
  <si>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</si>
  <si>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</si>
  <si>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</si>
  <si>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</si>
  <si>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</si>
  <si>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</si>
  <si>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</si>
  <si>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</si>
  <si>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</si>
  <si>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</si>
  <si>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</si>
  <si>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</si>
  <si>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</si>
  <si>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</si>
  <si>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</si>
  <si>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</si>
  <si>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</si>
  <si>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</si>
  <si>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</si>
  <si>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</si>
  <si>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</si>
  <si>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</si>
  <si>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</si>
  <si>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</si>
  <si>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</si>
  <si>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</si>
  <si>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</si>
  <si>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</si>
  <si>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</si>
  <si>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</si>
  <si>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</si>
  <si>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</si>
  <si>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</si>
  <si>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</si>
  <si>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</si>
  <si>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</si>
  <si>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</si>
  <si>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</si>
  <si>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</si>
  <si>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</si>
  <si>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</si>
  <si>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</si>
  <si>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</si>
  <si>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</si>
  <si>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</si>
  <si>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</si>
  <si>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</si>
  <si>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</si>
  <si>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</si>
  <si>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</si>
  <si>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</si>
  <si>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</si>
  <si>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</si>
  <si>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</si>
  <si>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</si>
  <si>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</si>
  <si>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</si>
  <si>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</si>
  <si>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</si>
  <si>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</si>
  <si>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</si>
  <si>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</si>
  <si>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</si>
  <si>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</si>
  <si>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</si>
  <si>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</si>
  <si>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</si>
  <si>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</si>
  <si>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</si>
  <si>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</si>
  <si>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</si>
  <si>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</si>
  <si>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</si>
  <si>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</si>
  <si>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</si>
  <si>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</si>
  <si>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</si>
  <si>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</si>
  <si>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</si>
  <si>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</si>
  <si>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</si>
  <si>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</si>
  <si>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</si>
  <si>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</si>
  <si>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</si>
  <si>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</si>
  <si>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</si>
  <si>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</si>
  <si>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</si>
  <si>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</si>
  <si>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</si>
  <si>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</si>
  <si>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</si>
  <si>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</si>
  <si>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</si>
  <si>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</si>
  <si>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</si>
  <si>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</si>
  <si>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</si>
  <si>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</si>
  <si>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</si>
  <si>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</si>
  <si>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</si>
  <si>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</si>
  <si>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</si>
  <si>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</si>
  <si>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</si>
  <si>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</si>
  <si>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</si>
  <si>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</si>
  <si>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</si>
  <si>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</si>
  <si>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</si>
  <si>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</si>
  <si>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</si>
  <si>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</si>
  <si>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</si>
  <si>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</si>
  <si>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</si>
  <si>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</si>
  <si>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</si>
  <si>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</si>
  <si>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</si>
  <si>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</si>
  <si>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</si>
  <si>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</si>
  <si>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</si>
  <si>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</si>
  <si>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</si>
  <si>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</si>
  <si>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</si>
  <si>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</si>
  <si>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</si>
  <si>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</si>
  <si>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</si>
  <si>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</si>
  <si>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</si>
  <si>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</si>
  <si>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</si>
  <si>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</si>
  <si>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</si>
  <si>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</si>
  <si>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</si>
  <si>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</si>
  <si>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</si>
  <si>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</si>
  <si>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</si>
  <si>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</si>
  <si>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</si>
  <si>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</si>
  <si>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</si>
  <si>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</si>
  <si>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</si>
  <si>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</si>
  <si>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</si>
  <si>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</si>
  <si>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</si>
  <si>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</si>
  <si>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</si>
  <si>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</si>
  <si>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</si>
  <si>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</si>
  <si>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</si>
  <si>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</si>
  <si>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</si>
  <si>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</si>
  <si>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</si>
  <si>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</si>
  <si>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</si>
  <si>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</si>
  <si>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</si>
  <si>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</si>
  <si>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</si>
  <si>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</si>
  <si>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</si>
  <si>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</si>
  <si>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</si>
  <si>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</si>
  <si>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</si>
  <si>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</si>
  <si>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</si>
  <si>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</si>
  <si>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</si>
  <si>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</si>
  <si>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</si>
  <si>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</si>
  <si>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</si>
  <si>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</si>
  <si>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</si>
  <si>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</si>
  <si>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</si>
  <si>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</si>
  <si>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</si>
  <si>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</si>
  <si>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</si>
  <si>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</si>
  <si>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</si>
  <si>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</si>
  <si>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</si>
  <si>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</si>
  <si>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</si>
  <si>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</si>
  <si>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</si>
  <si>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</si>
  <si>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</si>
  <si>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</si>
  <si>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</si>
  <si>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</si>
  <si>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</si>
  <si>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</si>
  <si>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</si>
  <si>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</si>
  <si>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</si>
  <si>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</si>
  <si>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</si>
  <si>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</si>
  <si>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</si>
  <si>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</si>
  <si>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</si>
  <si>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</si>
  <si>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</si>
  <si>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</si>
  <si>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</si>
  <si>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</si>
  <si>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</si>
  <si>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</si>
  <si>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</si>
  <si>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</si>
  <si>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</si>
  <si>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</si>
  <si>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</si>
  <si>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</si>
  <si>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</si>
  <si>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</si>
  <si>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</si>
  <si>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</si>
  <si>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</si>
  <si>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</si>
  <si>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</si>
  <si>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</si>
  <si>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</si>
  <si>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</si>
  <si>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</si>
  <si>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</si>
  <si>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</si>
  <si>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</si>
  <si>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</si>
  <si>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</si>
  <si>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</si>
  <si>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</si>
  <si>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</si>
  <si>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</si>
  <si>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</si>
  <si>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</si>
  <si>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</si>
  <si>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</si>
  <si>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</si>
  <si>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</si>
  <si>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</si>
  <si>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</si>
  <si>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</si>
  <si>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</si>
  <si>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</si>
  <si>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</si>
  <si>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</si>
  <si>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</si>
  <si>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</si>
  <si>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</si>
  <si>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</si>
  <si>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</si>
  <si>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</si>
  <si>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</si>
  <si>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</si>
  <si>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</si>
  <si>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</si>
  <si>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</si>
  <si>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</si>
  <si>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</si>
  <si>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</si>
  <si>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</si>
  <si>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</si>
  <si>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</si>
  <si>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</si>
  <si>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</si>
  <si>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</si>
  <si>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</si>
  <si>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</si>
  <si>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</si>
  <si>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</si>
  <si>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</si>
  <si>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</si>
  <si>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</si>
  <si>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</si>
  <si>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</si>
  <si>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</si>
  <si>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</si>
  <si>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</si>
  <si>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</si>
  <si>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</si>
  <si>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</si>
  <si>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</si>
  <si>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</si>
  <si>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</si>
  <si>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</si>
  <si>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</si>
  <si>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</si>
  <si>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</si>
  <si>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</si>
  <si>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</si>
  <si>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</si>
  <si>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</si>
  <si>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</si>
  <si>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</si>
  <si>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</si>
  <si>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</si>
  <si>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</si>
  <si>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</si>
  <si>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</si>
  <si>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</si>
  <si>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</si>
  <si>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</si>
  <si>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</si>
  <si>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</si>
  <si>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</si>
  <si>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</si>
  <si>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</si>
  <si>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</si>
  <si>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</si>
  <si>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</si>
  <si>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</si>
  <si>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</si>
  <si>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</si>
  <si>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</si>
  <si>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</si>
  <si>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</si>
  <si>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</si>
  <si>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</si>
  <si>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</si>
  <si>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</si>
  <si>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</si>
  <si>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</si>
  <si>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</si>
  <si>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</si>
  <si>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</si>
  <si>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</si>
  <si>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</si>
  <si>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</si>
  <si>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</si>
  <si>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</si>
  <si>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</si>
  <si>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</si>
  <si>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</si>
  <si>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</si>
  <si>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</si>
  <si>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</si>
  <si>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</si>
  <si>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</si>
  <si>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</si>
  <si>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</si>
  <si>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</si>
  <si>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</si>
  <si>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</si>
  <si>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</si>
  <si>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</si>
  <si>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</si>
  <si>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</si>
  <si>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</si>
  <si>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</si>
  <si>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</si>
  <si>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</si>
  <si>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</si>
  <si>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</si>
  <si>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</si>
  <si>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</si>
  <si>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</si>
  <si>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</si>
  <si>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</si>
  <si>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</si>
  <si>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</si>
  <si>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</si>
  <si>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</si>
  <si>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</si>
  <si>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</si>
  <si>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</si>
  <si>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</si>
  <si>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</si>
  <si>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</si>
  <si>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</si>
  <si>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</si>
  <si>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</si>
  <si>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</si>
  <si>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</si>
  <si>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</si>
  <si>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</si>
  <si>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</si>
  <si>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</si>
  <si>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</si>
  <si>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</si>
  <si>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</si>
  <si>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</si>
  <si>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</si>
  <si>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</si>
  <si>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</si>
  <si>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</si>
  <si>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</si>
  <si>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</si>
  <si>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</si>
  <si>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</si>
  <si>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</si>
  <si>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</si>
  <si>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</si>
  <si>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</si>
  <si>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</si>
  <si>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</si>
  <si>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</si>
  <si>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</si>
  <si>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</si>
  <si>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</si>
  <si>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</si>
  <si>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</si>
  <si>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</si>
  <si>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</si>
  <si>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</si>
  <si>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</si>
  <si>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</si>
  <si>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</si>
  <si>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</si>
  <si>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</si>
  <si>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</si>
  <si>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</si>
  <si>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</si>
  <si>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</si>
  <si>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</si>
  <si>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</si>
  <si>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</si>
  <si>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</si>
  <si>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</si>
  <si>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</si>
  <si>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</si>
  <si>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</si>
  <si>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</si>
  <si>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</si>
  <si>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</si>
  <si>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</si>
  <si>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</si>
  <si>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</si>
  <si>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</si>
  <si>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</si>
  <si>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</si>
  <si>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</si>
  <si>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</si>
  <si>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</si>
  <si>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</si>
  <si>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</si>
  <si>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</si>
  <si>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</si>
  <si>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</si>
  <si>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</si>
  <si>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</si>
  <si>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</si>
  <si>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</si>
  <si>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</si>
  <si>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</si>
  <si>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</si>
  <si>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</si>
  <si>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</si>
  <si>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</si>
  <si>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</si>
  <si>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</si>
  <si>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</si>
  <si>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</si>
  <si>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</si>
  <si>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</si>
  <si>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</si>
  <si>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</si>
  <si>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</si>
  <si>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</si>
  <si>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</si>
  <si>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</si>
  <si>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</si>
  <si>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</si>
  <si>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</si>
  <si>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</si>
  <si>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</si>
  <si>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</si>
  <si>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</si>
  <si>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</si>
  <si>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</si>
  <si>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</si>
  <si>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</si>
  <si>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</si>
  <si>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</si>
  <si>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</si>
  <si>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</si>
  <si>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</si>
  <si>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</si>
  <si>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</si>
  <si>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</si>
  <si>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</si>
  <si>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</si>
  <si>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</si>
  <si>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</si>
  <si>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</si>
  <si>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</si>
  <si>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</si>
  <si>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</si>
  <si>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</si>
  <si>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</si>
  <si>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</si>
  <si>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</si>
  <si>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</si>
  <si>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</si>
  <si>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</si>
  <si>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</si>
  <si>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</si>
  <si>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</si>
  <si>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</si>
  <si>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</si>
  <si>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</si>
  <si>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</si>
  <si>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</si>
  <si>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</si>
  <si>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</si>
  <si>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</si>
  <si>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</si>
  <si>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</si>
  <si>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</si>
  <si>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</si>
  <si>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</si>
  <si>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</si>
  <si>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</si>
  <si>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</si>
  <si>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</si>
  <si>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</si>
  <si>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</si>
  <si>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</si>
  <si>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</si>
  <si>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</si>
  <si>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</si>
  <si>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</si>
  <si>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</si>
  <si>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</si>
  <si>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</si>
  <si>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</si>
  <si>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</si>
  <si>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</si>
  <si>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</si>
  <si>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</si>
  <si>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</si>
  <si>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</si>
  <si>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</si>
  <si>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</si>
  <si>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</si>
  <si>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</si>
  <si>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</si>
  <si>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</si>
  <si>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</si>
  <si>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</si>
  <si>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</si>
  <si>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</si>
  <si>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</si>
  <si>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</si>
  <si>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</si>
  <si>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</si>
  <si>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</si>
  <si>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</si>
  <si>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</si>
  <si>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</si>
  <si>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</si>
  <si>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</si>
  <si>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</si>
  <si>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</si>
  <si>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</si>
  <si>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</si>
  <si>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</si>
  <si>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</si>
  <si>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</si>
  <si>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</si>
  <si>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</si>
  <si>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</si>
  <si>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</si>
  <si>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</si>
  <si>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</si>
  <si>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</si>
  <si>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</si>
  <si>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</si>
  <si>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</si>
  <si>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</si>
  <si>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</si>
  <si>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</si>
  <si>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</si>
  <si>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</si>
  <si>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</si>
  <si>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</si>
  <si>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</si>
  <si>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</si>
  <si>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</si>
  <si>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</si>
  <si>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</si>
  <si>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</si>
  <si>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</si>
  <si>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</si>
  <si>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</si>
  <si>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</si>
  <si>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</si>
  <si>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</si>
  <si>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</si>
  <si>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</si>
  <si>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</si>
  <si>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</si>
  <si>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</si>
  <si>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</si>
  <si>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</si>
  <si>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</si>
  <si>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</si>
  <si>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</si>
  <si>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</si>
  <si>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</si>
  <si>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</si>
  <si>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</si>
  <si>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</si>
  <si>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</si>
  <si>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</si>
  <si>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</si>
  <si>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</si>
  <si>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</si>
  <si>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</si>
  <si>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</si>
  <si>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</si>
  <si>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</si>
  <si>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</si>
  <si>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</si>
  <si>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</si>
  <si>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</si>
  <si>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</si>
  <si>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</si>
  <si>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</si>
  <si>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</si>
  <si>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</si>
  <si>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</si>
  <si>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</si>
  <si>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</si>
  <si>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</si>
  <si>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</si>
  <si>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</si>
  <si>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</si>
  <si>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</si>
  <si>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</si>
  <si>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</si>
  <si>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</si>
  <si>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</si>
  <si>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</si>
  <si>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</si>
  <si>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</si>
  <si>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</si>
  <si>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</si>
  <si>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</si>
  <si>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</si>
  <si>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</si>
  <si>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</si>
  <si>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</si>
  <si>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</si>
  <si>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</si>
  <si>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</si>
  <si>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</si>
  <si>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</si>
  <si>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</si>
  <si>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</si>
  <si>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</si>
  <si>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</si>
  <si>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</si>
  <si>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</si>
  <si>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</si>
  <si>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</si>
  <si>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</si>
  <si>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</si>
  <si>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</si>
  <si>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</si>
  <si>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</si>
  <si>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</si>
  <si>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</si>
  <si>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</si>
  <si>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</si>
  <si>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</si>
  <si>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</si>
  <si>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</si>
  <si>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</si>
  <si>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</si>
  <si>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</si>
  <si>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</si>
  <si>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</si>
  <si>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</si>
  <si>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</si>
  <si>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</si>
  <si>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</si>
  <si>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</si>
  <si>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</si>
  <si>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</si>
  <si>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</si>
  <si>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</si>
  <si>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</si>
  <si>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</si>
  <si>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</si>
  <si>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</si>
  <si>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</si>
  <si>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</si>
  <si>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</si>
  <si>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</si>
  <si>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</si>
  <si>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</si>
  <si>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</si>
  <si>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</si>
  <si>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</si>
  <si>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</si>
  <si>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</si>
  <si>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</si>
  <si>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</si>
  <si>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</si>
  <si>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</si>
  <si>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</si>
  <si>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</si>
  <si>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</si>
  <si>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</si>
  <si>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</si>
  <si>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</si>
  <si>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</si>
  <si>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</si>
  <si>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</si>
  <si>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</si>
  <si>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</si>
  <si>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</si>
  <si>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</si>
  <si>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</si>
  <si>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</si>
  <si>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</si>
  <si>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</si>
  <si>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</si>
  <si>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</si>
  <si>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</si>
  <si>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</si>
  <si>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</si>
  <si>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</si>
  <si>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</si>
  <si>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</si>
  <si>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</si>
  <si>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</si>
  <si>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</si>
  <si>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</si>
  <si>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</si>
  <si>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</si>
  <si>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</si>
  <si>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</si>
  <si>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</si>
  <si>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</si>
  <si>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</si>
  <si>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</si>
  <si>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</si>
  <si>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</si>
  <si>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</si>
  <si>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</si>
  <si>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</si>
  <si>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</si>
  <si>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</si>
  <si>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</si>
  <si>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</si>
  <si>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</si>
  <si>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</si>
  <si>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</si>
  <si>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</si>
  <si>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</si>
  <si>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</si>
  <si>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</si>
  <si>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</si>
  <si>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</si>
  <si>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</si>
  <si>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</si>
  <si>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</si>
  <si>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</si>
  <si>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</si>
  <si>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</si>
  <si>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</si>
  <si>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</si>
  <si>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</si>
  <si>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</si>
  <si>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</si>
  <si>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</si>
  <si>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</si>
  <si>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</si>
  <si>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</si>
  <si>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</si>
  <si>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</si>
  <si>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</si>
  <si>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</si>
  <si>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</si>
  <si>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</si>
  <si>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</si>
  <si>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</si>
  <si>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</si>
  <si>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</si>
  <si>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</si>
  <si>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</si>
  <si>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</si>
  <si>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</si>
  <si>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</si>
  <si>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</si>
  <si>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</si>
  <si>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</si>
  <si>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</si>
  <si>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</si>
  <si>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</si>
  <si>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</si>
  <si>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</si>
  <si>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</si>
  <si>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</si>
  <si>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</si>
  <si>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</si>
  <si>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</si>
  <si>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</si>
  <si>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</si>
  <si>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</si>
  <si>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</si>
  <si>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</si>
  <si>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</si>
  <si>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</si>
  <si>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</si>
  <si>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</si>
  <si>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</si>
  <si>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</si>
  <si>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</si>
  <si>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</si>
  <si>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</si>
  <si>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</si>
  <si>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</si>
  <si>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</si>
  <si>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</si>
  <si>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</si>
  <si>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</si>
  <si>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</si>
  <si>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</si>
  <si>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</si>
  <si>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</si>
  <si>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</si>
  <si>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</si>
  <si>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</si>
  <si>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</si>
  <si>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</si>
  <si>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</si>
  <si>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</si>
  <si>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</si>
  <si>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</si>
  <si>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</si>
  <si>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</si>
  <si>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</si>
  <si>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</si>
  <si>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</si>
  <si>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</si>
  <si>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</si>
  <si>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</si>
  <si>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</si>
  <si>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</si>
  <si>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</si>
  <si>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</si>
  <si>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</si>
  <si>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</si>
  <si>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</si>
  <si>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</si>
  <si>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</si>
  <si>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</si>
  <si>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</si>
  <si>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</si>
  <si>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</si>
  <si>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</si>
  <si>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</si>
  <si>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</si>
  <si>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</si>
  <si>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</si>
  <si>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</si>
  <si>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</si>
  <si>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</si>
  <si>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</si>
  <si>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</si>
  <si>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</si>
  <si>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</si>
  <si>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</si>
  <si>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</si>
  <si>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</si>
  <si>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</si>
  <si>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</si>
  <si>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</si>
  <si>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</si>
  <si>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</si>
  <si>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</si>
  <si>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</si>
  <si>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</si>
  <si>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</si>
  <si>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</si>
  <si>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</si>
  <si>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</si>
  <si>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</si>
  <si>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</si>
  <si>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</si>
  <si>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</si>
  <si>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</si>
  <si>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</si>
  <si>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</si>
  <si>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</si>
  <si>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</si>
  <si>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</si>
  <si>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</si>
  <si>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</si>
  <si>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</si>
  <si>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</si>
  <si>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</si>
  <si>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</si>
  <si>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</si>
  <si>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</si>
  <si>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</si>
  <si>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</si>
  <si>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</si>
  <si>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</si>
  <si>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</si>
  <si>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</si>
  <si>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</si>
  <si>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</si>
  <si>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</si>
  <si>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</si>
  <si>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</si>
  <si>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</si>
  <si>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</si>
  <si>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</si>
  <si>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</si>
  <si>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</si>
  <si>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</si>
  <si>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</si>
  <si>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</si>
  <si>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</si>
  <si>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</si>
  <si>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</si>
  <si>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</si>
  <si>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</si>
  <si>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</si>
  <si>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</si>
  <si>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</si>
  <si>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</si>
  <si>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</si>
  <si>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</si>
  <si>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</si>
  <si>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</si>
  <si>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</si>
  <si>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</si>
  <si>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</si>
  <si>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</si>
  <si>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</si>
  <si>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</si>
  <si>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</si>
  <si>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</si>
  <si>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</si>
  <si>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</si>
  <si>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</si>
  <si>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</si>
  <si>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</si>
  <si>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</si>
  <si>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</si>
  <si>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</si>
  <si>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</si>
  <si>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</si>
  <si>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</si>
  <si>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</si>
  <si>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</si>
  <si>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</si>
  <si>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</si>
  <si>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</si>
  <si>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</si>
  <si>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</si>
  <si>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</si>
  <si>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</si>
  <si>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</si>
  <si>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</si>
  <si>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</si>
  <si>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</si>
  <si>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</si>
  <si>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</si>
  <si>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</si>
  <si>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</si>
  <si>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</si>
  <si>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</si>
  <si>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</si>
  <si>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</si>
  <si>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</si>
  <si>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</si>
  <si>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</si>
  <si>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</si>
  <si>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</si>
  <si>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</si>
  <si>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</si>
  <si>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</si>
  <si>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</si>
  <si>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</si>
  <si>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</si>
  <si>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</si>
  <si>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</si>
  <si>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</si>
  <si>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</si>
  <si>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</si>
  <si>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</si>
  <si>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</si>
  <si>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</si>
  <si>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</si>
  <si>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</si>
  <si>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</si>
  <si>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</si>
  <si>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</si>
  <si>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</si>
  <si>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</si>
  <si>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</si>
  <si>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</si>
  <si>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</si>
  <si>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</si>
  <si>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</si>
  <si>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</si>
  <si>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</si>
  <si>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</si>
  <si>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</si>
  <si>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</si>
  <si>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</si>
  <si>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</si>
  <si>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</si>
  <si>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</si>
  <si>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</si>
  <si>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</si>
  <si>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</si>
  <si>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</si>
  <si>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</si>
  <si>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</si>
  <si>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</si>
  <si>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</si>
  <si>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</si>
  <si>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</si>
  <si>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</si>
  <si>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</si>
  <si>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</si>
  <si>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</si>
  <si>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</si>
  <si>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</si>
  <si>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</si>
  <si>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</si>
  <si>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</si>
  <si>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</si>
  <si>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</si>
  <si>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</si>
  <si>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</si>
  <si>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</si>
  <si>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</si>
  <si>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</si>
  <si>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</si>
  <si>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</si>
  <si>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</si>
  <si>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</si>
  <si>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</si>
  <si>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</si>
  <si>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</si>
  <si>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</si>
  <si>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</si>
  <si>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</si>
  <si>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</si>
  <si>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</si>
  <si>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</si>
  <si>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</si>
  <si>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</si>
  <si>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</si>
  <si>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</si>
  <si>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</si>
  <si>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</si>
  <si>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</si>
  <si>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</si>
  <si>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</si>
  <si>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</si>
  <si>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</si>
  <si>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</si>
  <si>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</si>
  <si>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</si>
  <si>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</si>
  <si>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</si>
  <si>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</si>
  <si>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</si>
  <si>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</si>
  <si>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</si>
  <si>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</si>
  <si>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</si>
  <si>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</si>
  <si>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</si>
  <si>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</si>
  <si>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</si>
  <si>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</si>
  <si>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</si>
  <si>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</si>
  <si>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</si>
  <si>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</si>
  <si>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</si>
  <si>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</si>
  <si>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</si>
  <si>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</si>
  <si>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</si>
  <si>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</si>
  <si>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</si>
  <si>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</si>
  <si>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</si>
  <si>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</si>
  <si>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</si>
  <si>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</si>
  <si>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</si>
  <si>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</si>
  <si>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</si>
  <si>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</si>
  <si>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</si>
  <si>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</si>
  <si>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</si>
  <si>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</si>
  <si>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</si>
  <si>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</si>
  <si>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</si>
  <si>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</si>
  <si>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</si>
  <si>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</si>
  <si>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</si>
  <si>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</si>
  <si>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</si>
  <si>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</si>
  <si>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</si>
  <si>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</si>
  <si>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</si>
  <si>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</si>
  <si>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</si>
  <si>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</si>
  <si>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</si>
  <si>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</si>
  <si>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</si>
  <si>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</si>
  <si>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</si>
  <si>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</si>
  <si>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</si>
  <si>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</si>
  <si>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</si>
  <si>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</si>
  <si>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</si>
  <si>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</si>
  <si>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</si>
  <si>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</si>
  <si>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</si>
  <si>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</si>
  <si>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</si>
  <si>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</si>
  <si>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</si>
  <si>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</si>
  <si>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</si>
  <si>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</si>
  <si>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</si>
  <si>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</si>
  <si>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</si>
  <si>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</si>
  <si>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</si>
  <si>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</si>
  <si>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</si>
  <si>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</si>
  <si>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</si>
  <si>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</si>
  <si>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</si>
  <si>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</si>
  <si>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</si>
  <si>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</si>
  <si>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</si>
  <si>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</si>
  <si>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</si>
  <si>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</si>
  <si>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</si>
  <si>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</si>
  <si>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</si>
  <si>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</si>
  <si>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</si>
  <si>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</si>
  <si>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</si>
  <si>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</si>
  <si>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</si>
  <si>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</si>
  <si>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</si>
  <si>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</si>
  <si>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</si>
  <si>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</si>
  <si>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</si>
  <si>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</si>
  <si>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</si>
  <si>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</si>
  <si>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</si>
  <si>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</si>
  <si>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</si>
  <si>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</si>
  <si>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</si>
  <si>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</si>
  <si>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</si>
  <si>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</si>
  <si>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</si>
  <si>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</si>
  <si>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</si>
  <si>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</si>
  <si>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</si>
  <si>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</si>
  <si>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</si>
  <si>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</si>
  <si>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</si>
  <si>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</si>
  <si>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</si>
  <si>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</si>
  <si>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</si>
  <si>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</si>
  <si>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</si>
  <si>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</si>
  <si>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</si>
  <si>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</si>
  <si>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</si>
  <si>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</si>
  <si>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</si>
  <si>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</si>
  <si>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</si>
  <si>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</si>
  <si>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</si>
  <si>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</si>
  <si>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</si>
  <si>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</si>
  <si>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</si>
  <si>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</si>
  <si>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</si>
  <si>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</si>
  <si>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</si>
  <si>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</si>
  <si>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</si>
  <si>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</si>
  <si>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</si>
  <si>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</si>
  <si>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</si>
  <si>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</si>
  <si>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</si>
  <si>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</si>
  <si>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</si>
  <si>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</si>
  <si>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</si>
  <si>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</si>
  <si>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</si>
  <si>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</si>
  <si>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</si>
  <si>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</si>
  <si>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</si>
  <si>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</si>
  <si>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</si>
  <si>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</si>
  <si>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</si>
  <si>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</si>
  <si>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</si>
  <si>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</si>
  <si>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</si>
  <si>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</si>
  <si>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</si>
  <si>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</si>
  <si>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</si>
  <si>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</si>
  <si>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</si>
  <si>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</si>
  <si>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</si>
  <si>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</si>
  <si>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</si>
  <si>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</si>
  <si>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</si>
  <si>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</si>
  <si>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</si>
  <si>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</si>
  <si>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</si>
  <si>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</si>
  <si>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</si>
  <si>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</si>
  <si>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</si>
  <si>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</si>
  <si>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</si>
  <si>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</si>
  <si>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</si>
  <si>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</si>
  <si>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</si>
  <si>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</si>
  <si>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</si>
  <si>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</si>
  <si>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</si>
  <si>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</si>
  <si>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</si>
  <si>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</si>
  <si>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</si>
  <si>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</si>
  <si>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</si>
  <si>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</si>
  <si>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</si>
  <si>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</si>
  <si>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</si>
  <si>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</si>
  <si>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</si>
  <si>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</si>
  <si>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</si>
  <si>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</si>
  <si>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</si>
  <si>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</si>
  <si>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</si>
  <si>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</si>
  <si>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</si>
  <si>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</si>
  <si>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</si>
  <si>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</si>
  <si>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</si>
  <si>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</si>
  <si>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</si>
  <si>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</si>
  <si>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</si>
  <si>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</si>
  <si>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</si>
  <si>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</si>
  <si>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</si>
  <si>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</si>
  <si>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</si>
  <si>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</si>
  <si>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</si>
  <si>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</si>
  <si>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</si>
  <si>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</si>
  <si>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</si>
  <si>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</si>
  <si>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</si>
  <si>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</si>
  <si>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</si>
  <si>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</si>
  <si>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</si>
  <si>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</si>
  <si>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</si>
  <si>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</si>
  <si>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</si>
  <si>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</si>
  <si>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</si>
  <si>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</si>
  <si>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</si>
  <si>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</si>
  <si>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</si>
  <si>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</si>
  <si>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</si>
  <si>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</si>
  <si>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</si>
  <si>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</si>
  <si>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</si>
  <si>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</si>
  <si>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</si>
  <si>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</si>
  <si>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</si>
  <si>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</si>
  <si>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</si>
  <si>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</si>
  <si>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</si>
  <si>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</si>
  <si>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</si>
  <si>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</si>
  <si>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</si>
  <si>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</si>
  <si>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</si>
  <si>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</si>
  <si>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</si>
  <si>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</si>
  <si>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</si>
  <si>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</si>
  <si>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</si>
  <si>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</si>
  <si>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</si>
  <si>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</si>
  <si>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</si>
  <si>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</si>
  <si>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</si>
  <si>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</si>
  <si>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</si>
  <si>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</si>
  <si>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</si>
  <si>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</si>
  <si>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</si>
  <si>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</si>
  <si>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</si>
  <si>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</si>
  <si>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</si>
  <si>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</si>
  <si>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</si>
  <si>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</si>
  <si>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</si>
  <si>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</si>
  <si>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</si>
  <si>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</si>
  <si>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</si>
  <si>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</si>
  <si>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</si>
  <si>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</si>
  <si>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</si>
  <si>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</si>
  <si>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</si>
  <si>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</si>
  <si>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</si>
  <si>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</si>
  <si>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</si>
  <si>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</si>
  <si>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</si>
  <si>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</si>
  <si>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</si>
  <si>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</si>
  <si>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</si>
  <si>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</si>
  <si>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</si>
  <si>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</si>
  <si>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</si>
  <si>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</si>
  <si>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</si>
  <si>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</si>
  <si>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</si>
  <si>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</si>
  <si>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</si>
  <si>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</si>
  <si>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</si>
  <si>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</si>
  <si>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</si>
  <si>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</si>
  <si>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</si>
  <si>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</si>
  <si>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</si>
  <si>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</si>
  <si>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</si>
  <si>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</si>
  <si>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</si>
  <si>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</si>
  <si>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</si>
  <si>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</si>
  <si>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</si>
  <si>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</si>
  <si>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</si>
  <si>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</si>
  <si>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</si>
  <si>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</si>
  <si>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</si>
  <si>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</si>
  <si>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</si>
  <si>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</si>
  <si>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</si>
  <si>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</si>
  <si>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</si>
  <si>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</si>
  <si>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</si>
  <si>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</si>
  <si>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</si>
  <si>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</si>
  <si>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</si>
  <si>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</si>
  <si>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</si>
  <si>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</si>
  <si>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</si>
  <si>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</si>
  <si>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</si>
  <si>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</si>
  <si>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</si>
  <si>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</si>
  <si>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</si>
  <si>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</si>
  <si>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</si>
  <si>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</si>
  <si>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</si>
  <si>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</si>
  <si>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</si>
  <si>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</si>
  <si>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</si>
  <si>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</si>
  <si>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</si>
  <si>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</si>
  <si>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</si>
  <si>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</si>
  <si>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</si>
  <si>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</si>
  <si>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</si>
  <si>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</si>
  <si>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</si>
  <si>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</si>
  <si>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</si>
  <si>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</si>
  <si>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</si>
  <si>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</si>
  <si>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</si>
  <si>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</si>
  <si>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</si>
  <si>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</si>
  <si>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</si>
  <si>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</si>
  <si>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</si>
  <si>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</si>
  <si>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</si>
  <si>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</si>
  <si>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</si>
  <si>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</si>
  <si>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</si>
  <si>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</si>
  <si>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</si>
  <si>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</si>
  <si>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</si>
  <si>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</si>
  <si>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</si>
  <si>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</si>
  <si>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</si>
  <si>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</si>
  <si>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</si>
  <si>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</si>
  <si>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</si>
  <si>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</si>
  <si>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</si>
  <si>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</si>
  <si>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</si>
  <si>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</si>
  <si>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</si>
  <si>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</si>
  <si>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</si>
  <si>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</si>
  <si>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</si>
  <si>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</si>
  <si>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</si>
  <si>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</si>
  <si>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</si>
  <si>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</si>
  <si>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</si>
  <si>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</si>
  <si>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</si>
  <si>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</si>
  <si>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</si>
  <si>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</si>
  <si>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</si>
  <si>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</si>
  <si>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</si>
  <si>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</si>
  <si>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</si>
  <si>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</si>
  <si>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</si>
  <si>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</si>
  <si>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</si>
  <si>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</si>
  <si>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</si>
  <si>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</si>
  <si>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</si>
  <si>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</si>
  <si>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</si>
  <si>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</si>
  <si>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</si>
  <si>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</si>
  <si>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</si>
  <si>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</si>
  <si>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</si>
  <si>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</si>
  <si>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</si>
  <si>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</si>
  <si>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</si>
  <si>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</si>
  <si>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</si>
  <si>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</si>
  <si>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</si>
  <si>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</si>
  <si>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</si>
  <si>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</si>
  <si>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</si>
  <si>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</si>
  <si>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</si>
  <si>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</si>
  <si>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</si>
  <si>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</si>
  <si>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</si>
  <si>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</si>
  <si>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</si>
  <si>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</si>
  <si>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</si>
  <si>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</si>
  <si>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</si>
  <si>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</si>
  <si>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</si>
  <si>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</si>
  <si>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</si>
  <si>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</si>
  <si>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</si>
  <si>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</si>
  <si>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</si>
  <si>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</si>
  <si>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</si>
  <si>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</si>
  <si>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</si>
  <si>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</si>
  <si>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</si>
  <si>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</si>
  <si>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</si>
  <si>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</si>
  <si>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</si>
  <si>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</si>
  <si>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</si>
  <si>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</si>
  <si>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</si>
  <si>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</si>
  <si>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</si>
  <si>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</si>
  <si>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</si>
  <si>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</si>
  <si>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</si>
  <si>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</si>
  <si>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</si>
  <si>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</si>
  <si>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</si>
  <si>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</si>
  <si>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</si>
  <si>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</si>
  <si>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</si>
  <si>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</si>
  <si>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</si>
  <si>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</si>
  <si>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</si>
  <si>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</si>
  <si>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</si>
  <si>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</si>
  <si>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</si>
  <si>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</si>
  <si>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</si>
  <si>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</si>
  <si>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</si>
  <si>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</si>
  <si>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</si>
  <si>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</si>
  <si>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</si>
  <si>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</si>
  <si>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</si>
  <si>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</si>
  <si>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</si>
  <si>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</si>
  <si>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</si>
  <si>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</si>
  <si>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</si>
  <si>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</si>
  <si>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</si>
  <si>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</si>
  <si>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</si>
  <si>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</si>
  <si>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</si>
  <si>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</si>
  <si>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</si>
  <si>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</si>
  <si>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</si>
  <si>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</si>
  <si>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</si>
  <si>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</si>
  <si>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</si>
  <si>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</si>
  <si>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</si>
  <si>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</si>
  <si>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</si>
  <si>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</si>
  <si>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</si>
  <si>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</si>
  <si>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</si>
  <si>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</si>
  <si>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</si>
  <si>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</si>
  <si>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</si>
  <si>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</si>
  <si>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</si>
  <si>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</si>
  <si>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</si>
  <si>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</si>
  <si>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</si>
  <si>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</si>
  <si>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</si>
  <si>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</si>
  <si>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</si>
  <si>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</si>
  <si>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</si>
  <si>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</si>
  <si>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</si>
  <si>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</si>
  <si>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</si>
  <si>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</si>
  <si>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</si>
  <si>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</si>
  <si>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</si>
  <si>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</si>
  <si>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</si>
  <si>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</si>
  <si>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</si>
  <si>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</si>
  <si>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</si>
  <si>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</si>
  <si>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</si>
  <si>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</si>
  <si>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</si>
  <si>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</si>
  <si>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</si>
  <si>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</si>
  <si>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</si>
  <si>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</si>
  <si>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</si>
  <si>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</si>
  <si>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</si>
  <si>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</si>
  <si>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</si>
  <si>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</si>
  <si>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</si>
  <si>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</si>
  <si>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</si>
  <si>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</si>
  <si>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</si>
  <si>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</si>
  <si>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</si>
  <si>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</si>
  <si>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</si>
  <si>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</si>
  <si>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</si>
  <si>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</si>
  <si>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</si>
  <si>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</si>
  <si>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</si>
  <si>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</si>
  <si>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</si>
  <si>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</si>
  <si>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</si>
  <si>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</si>
  <si>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</si>
  <si>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</si>
  <si>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</si>
  <si>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</si>
  <si>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</si>
  <si>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</si>
  <si>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</si>
  <si>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</si>
  <si>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</si>
  <si>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</si>
  <si>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</si>
  <si>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</si>
  <si>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</si>
  <si>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</si>
  <si>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</si>
  <si>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</si>
  <si>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</si>
  <si>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</si>
  <si>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</si>
  <si>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</si>
  <si>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</si>
  <si>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</si>
  <si>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</si>
  <si>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</si>
  <si>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</si>
  <si>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</si>
  <si>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</si>
  <si>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</si>
  <si>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</si>
  <si>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</si>
  <si>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</si>
  <si>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</si>
  <si>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</si>
  <si>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</si>
  <si>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</si>
  <si>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</si>
  <si>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</si>
  <si>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</si>
  <si>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</si>
  <si>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</si>
  <si>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</si>
  <si>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</si>
  <si>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</si>
  <si>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</si>
  <si>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</si>
  <si>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</si>
  <si>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</si>
  <si>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</si>
  <si>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</si>
  <si>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</si>
  <si>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</si>
  <si>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</si>
  <si>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</si>
  <si>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</si>
  <si>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</si>
  <si>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</si>
  <si>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</si>
  <si>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</si>
  <si>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</si>
  <si>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</si>
  <si>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</si>
  <si>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</si>
  <si>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</si>
  <si>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</si>
  <si>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</si>
  <si>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</si>
  <si>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</si>
  <si>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</si>
  <si>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</si>
  <si>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</si>
  <si>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</si>
  <si>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</si>
  <si>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</si>
  <si>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</si>
  <si>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</si>
  <si>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</si>
  <si>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</si>
  <si>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</si>
  <si>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</si>
  <si>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</si>
  <si>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</si>
  <si>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</si>
  <si>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</si>
  <si>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</si>
  <si>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</si>
  <si>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</si>
  <si>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</si>
  <si>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</si>
  <si>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</si>
  <si>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</si>
  <si>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</si>
  <si>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</si>
  <si>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</si>
  <si>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</si>
  <si>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</si>
  <si>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</si>
  <si>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</si>
  <si>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</si>
  <si>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</si>
  <si>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</si>
  <si>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</si>
  <si>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</si>
  <si>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</si>
  <si>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</si>
  <si>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</si>
  <si>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</si>
  <si>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</si>
  <si>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</si>
  <si>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</si>
  <si>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</si>
  <si>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</si>
  <si>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</si>
  <si>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</si>
  <si>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</si>
  <si>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</si>
  <si>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</si>
  <si>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</si>
  <si>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</si>
  <si>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</si>
  <si>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</si>
  <si>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</si>
  <si>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</si>
  <si>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</si>
  <si>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</si>
  <si>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</si>
  <si>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</si>
  <si>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</si>
  <si>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</si>
  <si>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</si>
  <si>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</si>
  <si>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</si>
  <si>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</si>
  <si>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</si>
  <si>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</si>
  <si>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</si>
  <si>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</si>
  <si>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</si>
  <si>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</si>
  <si>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</si>
  <si>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</si>
  <si>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</si>
  <si>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</si>
  <si>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</si>
  <si>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</si>
  <si>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</si>
  <si>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</si>
  <si>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</si>
  <si>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</si>
  <si>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</si>
  <si>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</si>
  <si>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</si>
  <si>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</si>
  <si>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</si>
  <si>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</si>
  <si>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</si>
  <si>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</si>
  <si>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</si>
  <si>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</si>
  <si>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</si>
  <si>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</si>
  <si>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</si>
  <si>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</si>
  <si>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</si>
  <si>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</si>
  <si>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</si>
  <si>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</si>
  <si>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</si>
  <si>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</si>
  <si>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</si>
  <si>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</si>
  <si>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</si>
  <si>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</si>
  <si>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</si>
  <si>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</si>
  <si>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</si>
  <si>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</si>
  <si>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</si>
  <si>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</si>
  <si>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</si>
  <si>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</si>
  <si>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</si>
  <si>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</si>
  <si>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</si>
  <si>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</si>
  <si>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</si>
  <si>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</si>
  <si>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</si>
  <si>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</si>
  <si>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</si>
  <si>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</si>
  <si>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</si>
  <si>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</si>
  <si>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</si>
  <si>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</si>
  <si>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</si>
  <si>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</si>
  <si>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</si>
  <si>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</si>
  <si>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</si>
  <si>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</si>
  <si>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</si>
  <si>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</si>
  <si>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</si>
  <si>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</si>
  <si>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</si>
  <si>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</si>
  <si>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</si>
  <si>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</si>
  <si>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</si>
  <si>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</si>
  <si>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</si>
  <si>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</si>
  <si>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</si>
  <si>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</si>
  <si>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</si>
  <si>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</si>
  <si>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</si>
  <si>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</si>
  <si>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</si>
  <si>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</si>
  <si>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</si>
  <si>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</si>
  <si>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</si>
  <si>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</si>
  <si>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</si>
  <si>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</si>
  <si>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</si>
  <si>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</si>
  <si>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</si>
  <si>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</si>
  <si>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</si>
  <si>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</si>
  <si>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</si>
  <si>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</si>
  <si>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</si>
  <si>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</si>
  <si>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</si>
  <si>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</si>
  <si>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</si>
  <si>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</si>
  <si>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</si>
  <si>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</si>
  <si>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</si>
  <si>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</si>
  <si>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</si>
  <si>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</si>
  <si>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</si>
  <si>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</si>
  <si>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</si>
  <si>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</si>
  <si>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</si>
  <si>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</si>
  <si>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</si>
  <si>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</si>
  <si>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</si>
  <si>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</si>
  <si>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</si>
  <si>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</si>
  <si>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</si>
  <si>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</si>
  <si>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</si>
  <si>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</si>
  <si>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</si>
  <si>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</si>
  <si>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</si>
  <si>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</si>
  <si>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</si>
  <si>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</si>
  <si>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</si>
  <si>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</si>
  <si>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</si>
  <si>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</si>
  <si>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</si>
  <si>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</si>
  <si>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</si>
  <si>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</si>
  <si>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</si>
  <si>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</si>
  <si>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</si>
  <si>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</si>
  <si>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</si>
  <si>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</si>
  <si>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</si>
  <si>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</si>
  <si>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</si>
  <si>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</si>
  <si>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</si>
  <si>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</si>
  <si>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</si>
  <si>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</si>
  <si>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</si>
  <si>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</si>
  <si>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</si>
  <si>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</si>
  <si>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</si>
  <si>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</si>
  <si>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</si>
  <si>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</si>
  <si>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</si>
  <si>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</si>
  <si>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</si>
  <si>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</si>
  <si>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</si>
  <si>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</si>
  <si>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</si>
  <si>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</si>
  <si>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</si>
  <si>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</si>
  <si>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</si>
  <si>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</si>
  <si>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</si>
  <si>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</si>
  <si>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</si>
  <si>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</si>
  <si>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</si>
  <si>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</si>
  <si>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</si>
  <si>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</si>
  <si>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</si>
  <si>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</si>
  <si>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</si>
  <si>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</si>
  <si>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</si>
  <si>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</si>
  <si>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</si>
  <si>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</si>
  <si>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</si>
  <si>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</si>
  <si>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</si>
  <si>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</si>
  <si>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</si>
  <si>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</si>
  <si>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</si>
  <si>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</si>
  <si>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</si>
  <si>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</si>
  <si>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</si>
  <si>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</si>
  <si>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</si>
  <si>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</si>
  <si>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</si>
  <si>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</si>
  <si>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</si>
  <si>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</si>
  <si>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</si>
  <si>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</si>
  <si>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</si>
  <si>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</si>
  <si>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</si>
  <si>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</si>
  <si>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</si>
  <si>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</si>
  <si>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</si>
  <si>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</si>
  <si>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</si>
  <si>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</si>
  <si>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</si>
  <si>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</si>
  <si>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</si>
  <si>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</si>
  <si>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</si>
  <si>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</si>
  <si>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</si>
  <si>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</si>
  <si>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</si>
  <si>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</si>
  <si>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</si>
  <si>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</si>
  <si>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</si>
  <si>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</si>
  <si>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</si>
  <si>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</si>
  <si>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</si>
  <si>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</si>
  <si>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</si>
  <si>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</si>
  <si>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</si>
  <si>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</si>
  <si>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</si>
  <si>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</si>
  <si>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</si>
  <si>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</si>
  <si>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</si>
  <si>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</si>
  <si>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</si>
  <si>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</si>
  <si>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</si>
  <si>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</si>
  <si>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</si>
  <si>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</si>
  <si>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</si>
  <si>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</si>
  <si>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</si>
  <si>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</si>
  <si>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</si>
  <si>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</si>
  <si>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</si>
  <si>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</si>
  <si>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</si>
  <si>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</si>
  <si>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</si>
  <si>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</si>
  <si>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</si>
  <si>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</si>
  <si>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</si>
  <si>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</si>
  <si>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</si>
  <si>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</si>
  <si>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</si>
  <si>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</si>
  <si>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</si>
  <si>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</si>
  <si>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</si>
  <si>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</si>
  <si>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</si>
  <si>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</si>
  <si>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</si>
  <si>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</si>
  <si>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</si>
  <si>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</si>
  <si>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</si>
  <si>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</si>
  <si>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</si>
  <si>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</si>
  <si>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</si>
  <si>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</si>
  <si>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</si>
  <si>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</si>
  <si>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</si>
  <si>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</si>
  <si>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</si>
  <si>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</si>
  <si>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</si>
  <si>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</si>
  <si>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</si>
  <si>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</si>
  <si>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</si>
  <si>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</si>
  <si>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</si>
  <si>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</si>
  <si>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</si>
  <si>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</si>
  <si>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</si>
  <si>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</si>
  <si>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</si>
  <si>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</si>
  <si>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</si>
  <si>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</si>
  <si>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</si>
  <si>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</si>
  <si>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</si>
  <si>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</si>
  <si>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</si>
  <si>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</si>
  <si>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</si>
  <si>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</si>
  <si>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</si>
  <si>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</si>
  <si>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</si>
  <si>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</si>
  <si>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</si>
  <si>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</si>
  <si>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</si>
  <si>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</si>
  <si>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</si>
  <si>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</si>
  <si>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</si>
  <si>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</si>
  <si>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</si>
  <si>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</si>
  <si>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</si>
  <si>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</si>
  <si>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</si>
  <si>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</si>
  <si>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</si>
  <si>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</si>
  <si>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</si>
  <si>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</si>
  <si>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</si>
  <si>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</si>
  <si>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</si>
  <si>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</si>
  <si>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</si>
  <si>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</si>
  <si>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</si>
  <si>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</si>
  <si>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</si>
  <si>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</si>
  <si>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</si>
  <si>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</si>
  <si>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</si>
  <si>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</si>
  <si>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</si>
  <si>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</si>
  <si>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</si>
  <si>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</si>
  <si>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</si>
  <si>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</si>
  <si>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</si>
  <si>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</si>
  <si>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</si>
  <si>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</si>
  <si>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</si>
  <si>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</si>
  <si>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</si>
  <si>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</si>
  <si>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</si>
  <si>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</si>
  <si>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</si>
  <si>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</si>
  <si>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</si>
  <si>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</si>
  <si>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</si>
  <si>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</si>
  <si>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</si>
  <si>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</si>
  <si>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</si>
  <si>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</si>
  <si>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</si>
  <si>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</si>
  <si>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</si>
  <si>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</si>
  <si>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</si>
  <si>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</si>
  <si>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</si>
  <si>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</si>
  <si>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</si>
  <si>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</si>
  <si>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</si>
  <si>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</si>
  <si>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</si>
  <si>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</si>
  <si>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</si>
  <si>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</si>
  <si>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</si>
  <si>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</si>
  <si>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</si>
  <si>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</si>
  <si>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</si>
  <si>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</si>
  <si>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</si>
  <si>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</si>
  <si>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</si>
  <si>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</si>
  <si>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</si>
  <si>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</si>
  <si>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</si>
  <si>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</si>
  <si>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</si>
  <si>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</si>
  <si>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</si>
  <si>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</si>
  <si>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</si>
  <si>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</si>
  <si>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</si>
  <si>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</si>
  <si>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</si>
  <si>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</si>
  <si>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</si>
  <si>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</si>
  <si>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</si>
  <si>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</si>
  <si>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</si>
  <si>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</si>
  <si>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</si>
  <si>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</si>
  <si>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</si>
  <si>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</si>
  <si>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</si>
  <si>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</si>
  <si>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</si>
  <si>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</si>
  <si>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</si>
  <si>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</si>
  <si>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</si>
  <si>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</si>
  <si>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</si>
  <si>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</si>
  <si>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</si>
  <si>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</si>
  <si>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</si>
  <si>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</si>
  <si>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</si>
  <si>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</si>
  <si>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</si>
  <si>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</si>
  <si>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</si>
  <si>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</si>
  <si>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</si>
  <si>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</si>
  <si>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</si>
  <si>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</si>
  <si>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</si>
  <si>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</si>
  <si>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</si>
  <si>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</si>
  <si>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</si>
  <si>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</si>
  <si>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</si>
  <si>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</si>
  <si>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</si>
  <si>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</si>
  <si>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</si>
  <si>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</si>
  <si>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</si>
  <si>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</si>
  <si>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</si>
  <si>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</si>
  <si>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</si>
  <si>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</si>
  <si>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</si>
  <si>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</si>
  <si>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</si>
  <si>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</si>
  <si>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</si>
  <si>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</si>
  <si>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</si>
  <si>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</si>
  <si>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</si>
  <si>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</si>
  <si>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</si>
  <si>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</si>
  <si>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</si>
  <si>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</si>
  <si>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</si>
  <si>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</si>
  <si>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</si>
  <si>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</si>
  <si>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</si>
  <si>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</si>
  <si>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</si>
  <si>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</si>
  <si>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</si>
  <si>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</si>
  <si>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</si>
  <si>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</si>
  <si>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</si>
  <si>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</si>
  <si>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</si>
  <si>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</si>
  <si>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</si>
  <si>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</si>
  <si>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</si>
  <si>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</si>
  <si>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</si>
  <si>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</si>
  <si>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</si>
  <si>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</si>
  <si>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</si>
  <si>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</si>
  <si>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</si>
  <si>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</si>
  <si>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</si>
  <si>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</si>
  <si>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</si>
  <si>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</si>
  <si>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</si>
  <si>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</si>
  <si>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</si>
  <si>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</si>
  <si>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</si>
  <si>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</si>
  <si>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</si>
  <si>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</si>
  <si>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</si>
  <si>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</si>
  <si>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</si>
  <si>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</si>
  <si>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</si>
  <si>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</si>
  <si>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</si>
  <si>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</si>
  <si>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</si>
  <si>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</si>
  <si>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</si>
  <si>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</si>
  <si>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</si>
  <si>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</si>
  <si>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</si>
  <si>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</si>
  <si>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</si>
  <si>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</si>
  <si>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</si>
  <si>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</si>
  <si>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</si>
  <si>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</si>
  <si>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</si>
  <si>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</si>
  <si>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</si>
  <si>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</si>
  <si>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</si>
  <si>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</si>
  <si>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</si>
  <si>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</si>
  <si>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</si>
  <si>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</si>
  <si>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</si>
  <si>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</si>
  <si>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</si>
  <si>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</si>
  <si>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</si>
  <si>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</si>
  <si>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</si>
  <si>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</si>
  <si>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</si>
  <si>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</si>
  <si>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</si>
  <si>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</si>
  <si>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</si>
  <si>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</si>
  <si>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</si>
  <si>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</si>
  <si>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</si>
  <si>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</si>
  <si>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</si>
  <si>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</si>
  <si>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</si>
  <si>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</si>
  <si>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</si>
  <si>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</si>
  <si>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</si>
  <si>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</si>
  <si>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</si>
  <si>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</si>
  <si>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</si>
  <si>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</si>
  <si>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</si>
  <si>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</si>
  <si>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</si>
  <si>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</si>
  <si>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</si>
  <si>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</si>
  <si>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</si>
  <si>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</si>
  <si>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</si>
  <si>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</si>
  <si>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</si>
  <si>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</si>
  <si>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</si>
  <si>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</si>
  <si>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</si>
  <si>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</si>
  <si>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</si>
  <si>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</si>
  <si>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</si>
  <si>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</si>
  <si>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</si>
  <si>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</si>
  <si>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</si>
  <si>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</si>
  <si>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</si>
  <si>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</si>
  <si>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</si>
  <si>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</si>
  <si>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</si>
  <si>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</si>
  <si>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</si>
  <si>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</si>
  <si>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</si>
  <si>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</si>
  <si>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</si>
  <si>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</si>
  <si>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</si>
  <si>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</si>
  <si>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</si>
  <si>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</si>
  <si>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</si>
  <si>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</si>
  <si>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</si>
  <si>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</si>
  <si>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</si>
  <si>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</si>
  <si>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</si>
  <si>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</si>
  <si>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</si>
  <si>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</si>
  <si>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</si>
  <si>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</si>
  <si>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</si>
  <si>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</si>
  <si>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</si>
  <si>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</si>
  <si>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</si>
  <si>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</si>
  <si>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</si>
  <si>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</si>
  <si>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</si>
  <si>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</si>
  <si>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</si>
  <si>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</si>
  <si>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</si>
  <si>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</si>
  <si>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</si>
  <si>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</si>
  <si>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</si>
  <si>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</si>
  <si>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</si>
  <si>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</si>
  <si>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</si>
  <si>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</si>
  <si>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</si>
  <si>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</si>
  <si>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</si>
  <si>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</si>
  <si>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</si>
  <si>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</si>
  <si>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</si>
  <si>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</si>
  <si>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</si>
  <si>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</si>
  <si>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</si>
  <si>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</si>
  <si>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</si>
  <si>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</si>
  <si>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</si>
  <si>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</si>
  <si>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</si>
  <si>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</si>
  <si>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</si>
  <si>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</si>
  <si>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</si>
  <si>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</si>
  <si>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</si>
  <si>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</si>
  <si>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</si>
  <si>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</si>
  <si>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</si>
  <si>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</si>
  <si>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</si>
  <si>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</si>
  <si>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</si>
  <si>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</si>
  <si>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</si>
  <si>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</si>
  <si>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</si>
  <si>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</si>
  <si>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</si>
  <si>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</si>
  <si>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</si>
  <si>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</si>
  <si>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</si>
  <si>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</si>
  <si>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</si>
  <si>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</si>
  <si>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</si>
  <si>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</si>
  <si>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</si>
  <si>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</si>
  <si>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</si>
  <si>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</si>
  <si>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</si>
  <si>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</si>
  <si>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</si>
  <si>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</si>
  <si>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</si>
  <si>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</si>
  <si>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</si>
  <si>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</si>
  <si>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</si>
  <si>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</si>
  <si>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</si>
  <si>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</si>
  <si>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</si>
  <si>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</si>
  <si>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</si>
  <si>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</si>
  <si>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</si>
  <si>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</si>
  <si>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</si>
  <si>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</si>
  <si>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</si>
  <si>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</si>
  <si>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</si>
  <si>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</si>
  <si>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</si>
  <si>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</si>
  <si>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</si>
  <si>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</si>
  <si>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</si>
  <si>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</si>
  <si>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</si>
  <si>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</si>
  <si>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</si>
  <si>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</si>
  <si>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</si>
  <si>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</si>
  <si>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</si>
  <si>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</si>
  <si>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</si>
  <si>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</si>
  <si>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</si>
  <si>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</si>
  <si>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</si>
  <si>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</si>
  <si>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</si>
  <si>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</si>
  <si>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</si>
  <si>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</si>
  <si>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</si>
  <si>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</si>
  <si>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</si>
  <si>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</si>
  <si>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</si>
  <si>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</si>
  <si>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</si>
  <si>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</si>
  <si>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</si>
  <si>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</si>
  <si>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</si>
  <si>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</si>
  <si>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</si>
  <si>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</si>
  <si>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</si>
  <si>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</si>
  <si>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</si>
  <si>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</si>
  <si>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</si>
  <si>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</si>
  <si>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</si>
  <si>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</si>
  <si>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</si>
  <si>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</si>
  <si>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</si>
  <si>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</si>
  <si>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</si>
  <si>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</si>
  <si>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</si>
  <si>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</si>
  <si>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</si>
  <si>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</si>
  <si>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</si>
  <si>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</si>
  <si>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</si>
  <si>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</si>
  <si>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</si>
  <si>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</si>
  <si>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</si>
  <si>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</si>
  <si>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</si>
  <si>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</si>
  <si>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</si>
  <si>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</si>
  <si>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</si>
  <si>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</si>
  <si>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</si>
  <si>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</si>
  <si>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</si>
  <si>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</si>
  <si>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</si>
  <si>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</si>
  <si>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</si>
  <si>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</si>
  <si>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</si>
  <si>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</si>
  <si>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</si>
  <si>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</si>
  <si>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</si>
  <si>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</si>
  <si>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</si>
  <si>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</si>
  <si>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</si>
  <si>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</si>
  <si>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</si>
  <si>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</si>
  <si>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</si>
  <si>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</si>
  <si>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</si>
  <si>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</si>
  <si>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</si>
  <si>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</si>
  <si>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</si>
  <si>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</si>
  <si>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</si>
  <si>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</si>
  <si>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</si>
  <si>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</si>
  <si>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</si>
  <si>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</si>
  <si>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</si>
  <si>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</si>
  <si>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</si>
  <si>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</si>
  <si>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</si>
  <si>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</si>
  <si>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OPĆINA ČAVLE</t>
  </si>
  <si>
    <t>2023-12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</si>
</sst>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5229367.5900000008</v>
      </c>
      <c r="D2" s="6">
        <f>'PR-RAS'!E6</f>
        <v>6368940.3500000015</v>
      </c>
      <c r="E2" s="6">
        <v>0</v>
      </c>
      <c r="F2" s="6">
        <v>0</v>
      </c>
      <c r="G2" s="7">
        <f t="shared" ref="G2:G264" si="0">(B2/1000)*(C2*1+D2*2)</f>
        <v>17967.248290000003</v>
      </c>
      <c r="H2" s="7">
        <f t="shared" ref="H2:H264" si="1">ABS(C2-ROUND(C2,0))+ABS(D2-ROUND(D2,0))</f>
        <v>0.76000000070780516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2487624.4900000007</v>
      </c>
      <c r="D3" s="1">
        <f>'PR-RAS'!E7</f>
        <v>3313816.46</v>
      </c>
      <c r="E3" s="1">
        <v>0</v>
      </c>
      <c r="F3" s="1">
        <v>0</v>
      </c>
      <c r="G3" s="2">
        <f t="shared" si="0"/>
        <v>18230.51482</v>
      </c>
      <c r="H3" s="2">
        <f t="shared" si="1"/>
        <v>0.9500000006519258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2325857.9300000006</v>
      </c>
      <c r="D4" s="1">
        <f>'PR-RAS'!E8</f>
        <v>3082155.4499999997</v>
      </c>
      <c r="E4" s="1">
        <v>0</v>
      </c>
      <c r="F4" s="1">
        <v>0</v>
      </c>
      <c r="G4" s="2">
        <f t="shared" si="0"/>
        <v>25470.50649</v>
      </c>
      <c r="H4" s="2">
        <f t="shared" si="1"/>
        <v>0.51999999908730388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1941564.59</v>
      </c>
      <c r="D5" s="1">
        <f>'PR-RAS'!E9</f>
        <v>2632317.0099999998</v>
      </c>
      <c r="E5" s="1">
        <v>0</v>
      </c>
      <c r="F5" s="1">
        <v>0</v>
      </c>
      <c r="G5" s="2">
        <f t="shared" si="0"/>
        <v>28824.794439999998</v>
      </c>
      <c r="H5" s="2">
        <f t="shared" si="1"/>
        <v>0.41999999969266355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273691.88</v>
      </c>
      <c r="D6" s="1">
        <f>'PR-RAS'!E10</f>
        <v>280500.13</v>
      </c>
      <c r="E6" s="1">
        <v>0</v>
      </c>
      <c r="F6" s="1">
        <v>0</v>
      </c>
      <c r="G6" s="2">
        <f t="shared" si="0"/>
        <v>4173.4607000000005</v>
      </c>
      <c r="H6" s="2">
        <f t="shared" si="1"/>
        <v>0.25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133493.06</v>
      </c>
      <c r="D7" s="1">
        <f>'PR-RAS'!E11</f>
        <v>138064.62</v>
      </c>
      <c r="E7" s="1">
        <v>0</v>
      </c>
      <c r="F7" s="1">
        <v>0</v>
      </c>
      <c r="G7" s="2">
        <f t="shared" si="0"/>
        <v>2457.7338</v>
      </c>
      <c r="H7" s="2">
        <f t="shared" si="1"/>
        <v>0.44000000000232831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204072.14</v>
      </c>
      <c r="D8" s="1">
        <f>'PR-RAS'!E12</f>
        <v>226383.66</v>
      </c>
      <c r="E8" s="1">
        <v>0</v>
      </c>
      <c r="F8" s="1">
        <v>0</v>
      </c>
      <c r="G8" s="2">
        <f t="shared" si="0"/>
        <v>4597.8762200000001</v>
      </c>
      <c r="H8" s="2">
        <f t="shared" si="1"/>
        <v>0.48000000001047738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54105.440000000002</v>
      </c>
      <c r="D9" s="1">
        <f>'PR-RAS'!E13</f>
        <v>98867.18</v>
      </c>
      <c r="E9" s="1">
        <v>0</v>
      </c>
      <c r="F9" s="1">
        <v>0</v>
      </c>
      <c r="G9" s="2">
        <f t="shared" si="0"/>
        <v>2014.7184</v>
      </c>
      <c r="H9" s="2">
        <f t="shared" si="1"/>
        <v>0.61999999999534339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8454.6200000000008</v>
      </c>
      <c r="D10" s="1">
        <f>'PR-RAS'!E14</f>
        <v>1394.76</v>
      </c>
      <c r="E10" s="1">
        <v>0</v>
      </c>
      <c r="F10" s="1">
        <v>0</v>
      </c>
      <c r="G10" s="2">
        <f t="shared" si="0"/>
        <v>101.19726</v>
      </c>
      <c r="H10" s="2">
        <f t="shared" si="1"/>
        <v>0.61999999999920874</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289523.8</v>
      </c>
      <c r="D11" s="1">
        <f>'PR-RAS'!E15</f>
        <v>295371.90999999997</v>
      </c>
      <c r="E11" s="1">
        <v>0</v>
      </c>
      <c r="F11" s="1">
        <v>0</v>
      </c>
      <c r="G11" s="2">
        <f t="shared" si="0"/>
        <v>8802.6761999999999</v>
      </c>
      <c r="H11" s="2">
        <f t="shared" si="1"/>
        <v>0.2900000000372529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134487.60999999999</v>
      </c>
      <c r="D19" s="1">
        <f>'PR-RAS'!E23</f>
        <v>193743.81</v>
      </c>
      <c r="E19" s="1">
        <v>0</v>
      </c>
      <c r="F19" s="1">
        <v>0</v>
      </c>
      <c r="G19" s="2">
        <f t="shared" si="0"/>
        <v>9395.5541399999984</v>
      </c>
      <c r="H19" s="2">
        <f t="shared" si="1"/>
        <v>0.58000000001629815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1682.06</v>
      </c>
      <c r="D20" s="1">
        <f>'PR-RAS'!E24</f>
        <v>1722.21</v>
      </c>
      <c r="E20" s="1">
        <v>0</v>
      </c>
      <c r="F20" s="1">
        <v>0</v>
      </c>
      <c r="G20" s="2">
        <f t="shared" si="0"/>
        <v>97.403119999999987</v>
      </c>
      <c r="H20" s="2">
        <f t="shared" si="1"/>
        <v>0.26999999999998181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132805.54999999999</v>
      </c>
      <c r="D23" s="1">
        <f>'PR-RAS'!E27</f>
        <v>192021.6</v>
      </c>
      <c r="E23" s="1">
        <v>0</v>
      </c>
      <c r="F23" s="1">
        <v>0</v>
      </c>
      <c r="G23" s="2">
        <f t="shared" si="0"/>
        <v>11370.672499999999</v>
      </c>
      <c r="H23" s="2">
        <f t="shared" si="1"/>
        <v>0.85000000000582077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27278.95</v>
      </c>
      <c r="D25" s="1">
        <f>'PR-RAS'!E29</f>
        <v>37917.199999999997</v>
      </c>
      <c r="E25" s="1">
        <v>0</v>
      </c>
      <c r="F25" s="1">
        <v>0</v>
      </c>
      <c r="G25" s="2">
        <f t="shared" si="0"/>
        <v>2474.7203999999997</v>
      </c>
      <c r="H25" s="2">
        <f t="shared" si="1"/>
        <v>0.24999999999636202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27259.65</v>
      </c>
      <c r="D27" s="1">
        <f>'PR-RAS'!E31</f>
        <v>37765.839999999997</v>
      </c>
      <c r="E27" s="1">
        <v>0</v>
      </c>
      <c r="F27" s="1">
        <v>0</v>
      </c>
      <c r="G27" s="2">
        <f t="shared" si="0"/>
        <v>2672.5745799999995</v>
      </c>
      <c r="H27" s="2">
        <f t="shared" si="1"/>
        <v>0.51000000000203727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19.3</v>
      </c>
      <c r="D29" s="1">
        <f>'PR-RAS'!E33</f>
        <v>151.36000000000001</v>
      </c>
      <c r="E29" s="1">
        <v>0</v>
      </c>
      <c r="F29" s="1">
        <v>0</v>
      </c>
      <c r="G29" s="2">
        <f t="shared" si="0"/>
        <v>9.0165600000000019</v>
      </c>
      <c r="H29" s="2">
        <f t="shared" si="1"/>
        <v>0.66000000000001435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924314.26</v>
      </c>
      <c r="D46" s="1">
        <f>'PR-RAS'!E50</f>
        <v>1266936.04</v>
      </c>
      <c r="E46" s="1">
        <v>0</v>
      </c>
      <c r="F46" s="1">
        <v>0</v>
      </c>
      <c r="G46" s="2">
        <f t="shared" si="0"/>
        <v>155618.38529999999</v>
      </c>
      <c r="H46" s="2">
        <f t="shared" si="1"/>
        <v>0.30000000004656613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42000</v>
      </c>
      <c r="E50" s="1">
        <v>0</v>
      </c>
      <c r="F50" s="1">
        <v>0</v>
      </c>
      <c r="G50" s="2">
        <f t="shared" si="0"/>
        <v>4116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42000</v>
      </c>
      <c r="E52" s="1">
        <v>0</v>
      </c>
      <c r="F52" s="1">
        <v>0</v>
      </c>
      <c r="G52" s="2">
        <f t="shared" si="0"/>
        <v>4284</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134783.94</v>
      </c>
      <c r="D55" s="1">
        <f>'PR-RAS'!E59</f>
        <v>322181.78000000003</v>
      </c>
      <c r="E55" s="1">
        <v>0</v>
      </c>
      <c r="F55" s="1">
        <v>0</v>
      </c>
      <c r="G55" s="2">
        <f t="shared" si="0"/>
        <v>42073.964999999997</v>
      </c>
      <c r="H55" s="2">
        <f t="shared" si="1"/>
        <v>0.27999999996973202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73246.19</v>
      </c>
      <c r="D56" s="1">
        <f>'PR-RAS'!E60</f>
        <v>147721.26999999999</v>
      </c>
      <c r="E56" s="1">
        <v>0</v>
      </c>
      <c r="F56" s="1">
        <v>0</v>
      </c>
      <c r="G56" s="2">
        <f t="shared" si="0"/>
        <v>20277.880150000001</v>
      </c>
      <c r="H56" s="2">
        <f t="shared" si="1"/>
        <v>0.45999999999185093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61537.75</v>
      </c>
      <c r="D57" s="1">
        <f>'PR-RAS'!E61</f>
        <v>174460.51</v>
      </c>
      <c r="E57" s="1">
        <v>0</v>
      </c>
      <c r="F57" s="1">
        <v>0</v>
      </c>
      <c r="G57" s="2">
        <f t="shared" si="0"/>
        <v>22985.691120000003</v>
      </c>
      <c r="H57" s="2">
        <f t="shared" si="1"/>
        <v>0.73999999999068677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16160.66</v>
      </c>
      <c r="D58" s="1">
        <f>'PR-RAS'!E62</f>
        <v>26296.06</v>
      </c>
      <c r="E58" s="1">
        <v>0</v>
      </c>
      <c r="F58" s="1">
        <v>0</v>
      </c>
      <c r="G58" s="2">
        <f t="shared" si="0"/>
        <v>3918.9084600000001</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16160.66</v>
      </c>
      <c r="D59" s="1">
        <f>'PR-RAS'!E63</f>
        <v>26296.06</v>
      </c>
      <c r="E59" s="1">
        <v>0</v>
      </c>
      <c r="F59" s="1">
        <v>0</v>
      </c>
      <c r="G59" s="2">
        <f t="shared" si="0"/>
        <v>3987.6612400000004</v>
      </c>
      <c r="H59" s="2">
        <f t="shared" si="1"/>
        <v>0.40000000000145519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6383.97</v>
      </c>
      <c r="D64" s="1">
        <f>'PR-RAS'!E68</f>
        <v>5777.09</v>
      </c>
      <c r="E64" s="1">
        <v>0</v>
      </c>
      <c r="F64" s="1">
        <v>0</v>
      </c>
      <c r="G64" s="2">
        <f t="shared" si="0"/>
        <v>1130.1034500000001</v>
      </c>
      <c r="H64" s="2">
        <f t="shared" si="1"/>
        <v>0.11999999999989086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6383.97</v>
      </c>
      <c r="D65" s="1">
        <f>'PR-RAS'!E69</f>
        <v>5777.09</v>
      </c>
      <c r="E65" s="1">
        <v>0</v>
      </c>
      <c r="F65" s="1">
        <v>0</v>
      </c>
      <c r="G65" s="2">
        <f t="shared" si="0"/>
        <v>1148.0416</v>
      </c>
      <c r="H65" s="2">
        <f t="shared" si="1"/>
        <v>0.11999999999989086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766985.69</v>
      </c>
      <c r="D70" s="1">
        <f>'PR-RAS'!E74</f>
        <v>870681.11</v>
      </c>
      <c r="E70" s="1">
        <v>0</v>
      </c>
      <c r="F70" s="1">
        <v>0</v>
      </c>
      <c r="G70" s="2">
        <f t="shared" si="0"/>
        <v>173076.00579000002</v>
      </c>
      <c r="H70" s="2">
        <f t="shared" si="1"/>
        <v>0.42000000004190952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155672.48000000001</v>
      </c>
      <c r="D71" s="1">
        <f>'PR-RAS'!E75</f>
        <v>155947.1</v>
      </c>
      <c r="E71" s="1">
        <v>0</v>
      </c>
      <c r="F71" s="1">
        <v>0</v>
      </c>
      <c r="G71" s="2">
        <f t="shared" si="0"/>
        <v>32729.667600000008</v>
      </c>
      <c r="H71" s="2">
        <f t="shared" si="1"/>
        <v>0.58000000001629815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611313.21</v>
      </c>
      <c r="D72" s="1">
        <f>'PR-RAS'!E76</f>
        <v>714734.01</v>
      </c>
      <c r="E72" s="1">
        <v>0</v>
      </c>
      <c r="F72" s="1">
        <v>0</v>
      </c>
      <c r="G72" s="2">
        <f t="shared" si="0"/>
        <v>144895.46732999998</v>
      </c>
      <c r="H72" s="2">
        <f t="shared" si="1"/>
        <v>0.21999999997206032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305037.12</v>
      </c>
      <c r="D78" s="1">
        <f>'PR-RAS'!E82</f>
        <v>297804.03000000003</v>
      </c>
      <c r="E78" s="1">
        <v>0</v>
      </c>
      <c r="F78" s="1">
        <v>0</v>
      </c>
      <c r="G78" s="2">
        <f t="shared" si="0"/>
        <v>69349.67886</v>
      </c>
      <c r="H78" s="2">
        <f t="shared" si="1"/>
        <v>0.15000000002328306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15411.06</v>
      </c>
      <c r="D79" s="1">
        <f>'PR-RAS'!E83</f>
        <v>16637.21</v>
      </c>
      <c r="E79" s="1">
        <v>0</v>
      </c>
      <c r="F79" s="1">
        <v>0</v>
      </c>
      <c r="G79" s="2">
        <f t="shared" si="0"/>
        <v>3797.4674399999999</v>
      </c>
      <c r="H79" s="2">
        <f t="shared" si="1"/>
        <v>0.26999999999861757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6.62</v>
      </c>
      <c r="D81" s="1">
        <f>'PR-RAS'!E85</f>
        <v>9691.74</v>
      </c>
      <c r="E81" s="1">
        <v>0</v>
      </c>
      <c r="F81" s="1">
        <v>0</v>
      </c>
      <c r="G81" s="2">
        <f t="shared" si="0"/>
        <v>1551.2079999999999</v>
      </c>
      <c r="H81" s="2">
        <f t="shared" si="1"/>
        <v>0.64000000000021817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2616.0300000000002</v>
      </c>
      <c r="D82" s="1">
        <f>'PR-RAS'!E86</f>
        <v>1929.46</v>
      </c>
      <c r="E82" s="1">
        <v>0</v>
      </c>
      <c r="F82" s="1">
        <v>0</v>
      </c>
      <c r="G82" s="2">
        <f t="shared" si="0"/>
        <v>524.47095000000013</v>
      </c>
      <c r="H82" s="2">
        <f t="shared" si="1"/>
        <v>0.49000000000023647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12788.41</v>
      </c>
      <c r="D85" s="1">
        <f>'PR-RAS'!E89</f>
        <v>5016.01</v>
      </c>
      <c r="E85" s="1">
        <v>0</v>
      </c>
      <c r="F85" s="1">
        <v>0</v>
      </c>
      <c r="G85" s="2">
        <f t="shared" si="0"/>
        <v>1916.9161200000001</v>
      </c>
      <c r="H85" s="2">
        <f t="shared" si="1"/>
        <v>0.42000000000007276</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289626.06</v>
      </c>
      <c r="D87" s="1">
        <f>'PR-RAS'!E91</f>
        <v>281166.82</v>
      </c>
      <c r="E87" s="1">
        <v>0</v>
      </c>
      <c r="F87" s="1">
        <v>0</v>
      </c>
      <c r="G87" s="2">
        <f t="shared" si="0"/>
        <v>73268.534199999995</v>
      </c>
      <c r="H87" s="2">
        <f t="shared" si="1"/>
        <v>0.23999999999068677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906.07</v>
      </c>
      <c r="D88" s="1">
        <f>'PR-RAS'!E92</f>
        <v>82.5</v>
      </c>
      <c r="E88" s="1">
        <v>0</v>
      </c>
      <c r="F88" s="1">
        <v>0</v>
      </c>
      <c r="G88" s="2">
        <f t="shared" si="0"/>
        <v>93.183090000000007</v>
      </c>
      <c r="H88" s="2">
        <f t="shared" si="1"/>
        <v>0.57000000000005002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256315.29</v>
      </c>
      <c r="D89" s="1">
        <f>'PR-RAS'!E93</f>
        <v>252966.6</v>
      </c>
      <c r="E89" s="1">
        <v>0</v>
      </c>
      <c r="F89" s="1">
        <v>0</v>
      </c>
      <c r="G89" s="2">
        <f t="shared" si="0"/>
        <v>67077.867119999995</v>
      </c>
      <c r="H89" s="2">
        <f t="shared" si="1"/>
        <v>0.69000000000232831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4522.78</v>
      </c>
      <c r="D90" s="1">
        <f>'PR-RAS'!E94</f>
        <v>5093.12</v>
      </c>
      <c r="E90" s="1">
        <v>0</v>
      </c>
      <c r="F90" s="1">
        <v>0</v>
      </c>
      <c r="G90" s="2">
        <f t="shared" si="0"/>
        <v>1309.1027799999999</v>
      </c>
      <c r="H90" s="2">
        <f t="shared" si="1"/>
        <v>0.34000000000014552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27881.919999999998</v>
      </c>
      <c r="D93" s="1">
        <f>'PR-RAS'!E97</f>
        <v>23024.6</v>
      </c>
      <c r="E93" s="1">
        <v>0</v>
      </c>
      <c r="F93" s="1">
        <v>0</v>
      </c>
      <c r="G93" s="2">
        <f t="shared" si="0"/>
        <v>6801.6630399999995</v>
      </c>
      <c r="H93" s="2">
        <f t="shared" si="1"/>
        <v>0.48000000000320142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1413220.18</v>
      </c>
      <c r="D102" s="1">
        <f>'PR-RAS'!E106</f>
        <v>1428547.27</v>
      </c>
      <c r="E102" s="1">
        <v>0</v>
      </c>
      <c r="F102" s="1">
        <v>0</v>
      </c>
      <c r="G102" s="2">
        <f t="shared" si="0"/>
        <v>431301.78671999997</v>
      </c>
      <c r="H102" s="2">
        <f t="shared" si="1"/>
        <v>0.44999999995343387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7523.1900000000005</v>
      </c>
      <c r="D103" s="1">
        <f>'PR-RAS'!E107</f>
        <v>6675.13</v>
      </c>
      <c r="E103" s="1">
        <v>0</v>
      </c>
      <c r="F103" s="1">
        <v>0</v>
      </c>
      <c r="G103" s="2">
        <f t="shared" si="0"/>
        <v>2129.0918999999999</v>
      </c>
      <c r="H103" s="2">
        <f t="shared" si="1"/>
        <v>0.32000000000061846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3442.39</v>
      </c>
      <c r="D106" s="1">
        <f>'PR-RAS'!E110</f>
        <v>127.1</v>
      </c>
      <c r="E106" s="1">
        <v>0</v>
      </c>
      <c r="F106" s="1">
        <v>0</v>
      </c>
      <c r="G106" s="2">
        <f t="shared" si="0"/>
        <v>388.14194999999995</v>
      </c>
      <c r="H106" s="2">
        <f t="shared" si="1"/>
        <v>0.48999999999986699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4080.8</v>
      </c>
      <c r="D107" s="1">
        <f>'PR-RAS'!E111</f>
        <v>6548.03</v>
      </c>
      <c r="E107" s="1">
        <v>0</v>
      </c>
      <c r="F107" s="1">
        <v>0</v>
      </c>
      <c r="G107" s="2">
        <f t="shared" si="0"/>
        <v>1820.7471600000001</v>
      </c>
      <c r="H107" s="2">
        <f t="shared" si="1"/>
        <v>0.22999999999956344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341907.31</v>
      </c>
      <c r="D108" s="1">
        <f>'PR-RAS'!E112</f>
        <v>371368.12</v>
      </c>
      <c r="E108" s="1">
        <v>0</v>
      </c>
      <c r="F108" s="1">
        <v>0</v>
      </c>
      <c r="G108" s="2">
        <f t="shared" si="0"/>
        <v>116056.85985000001</v>
      </c>
      <c r="H108" s="2">
        <f t="shared" si="1"/>
        <v>0.42999999999301508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1078.31</v>
      </c>
      <c r="D110" s="1">
        <f>'PR-RAS'!E114</f>
        <v>1061.82</v>
      </c>
      <c r="E110" s="1">
        <v>0</v>
      </c>
      <c r="F110" s="1">
        <v>0</v>
      </c>
      <c r="G110" s="2">
        <f t="shared" si="0"/>
        <v>349.01254999999998</v>
      </c>
      <c r="H110" s="2">
        <f t="shared" si="1"/>
        <v>0.49000000000000909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18641.48</v>
      </c>
      <c r="D111" s="1">
        <f>'PR-RAS'!E115</f>
        <v>41879.760000000002</v>
      </c>
      <c r="E111" s="1">
        <v>0</v>
      </c>
      <c r="F111" s="1">
        <v>0</v>
      </c>
      <c r="G111" s="2">
        <f t="shared" si="0"/>
        <v>11264.11</v>
      </c>
      <c r="H111" s="2">
        <f t="shared" si="1"/>
        <v>0.71999999999752617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322187.52000000002</v>
      </c>
      <c r="D113" s="1">
        <f>'PR-RAS'!E117</f>
        <v>328426.53999999998</v>
      </c>
      <c r="E113" s="1">
        <v>0</v>
      </c>
      <c r="F113" s="1">
        <v>0</v>
      </c>
      <c r="G113" s="2">
        <f t="shared" si="0"/>
        <v>109652.5472</v>
      </c>
      <c r="H113" s="2">
        <f t="shared" si="1"/>
        <v>0.94000000000232831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1063789.68</v>
      </c>
      <c r="D116" s="1">
        <f>'PR-RAS'!E120</f>
        <v>1050504.02</v>
      </c>
      <c r="E116" s="1">
        <v>0</v>
      </c>
      <c r="F116" s="1">
        <v>0</v>
      </c>
      <c r="G116" s="2">
        <f t="shared" si="0"/>
        <v>363951.7378</v>
      </c>
      <c r="H116" s="2">
        <f t="shared" si="1"/>
        <v>0.34000000008381903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67055.58</v>
      </c>
      <c r="D117" s="1">
        <f>'PR-RAS'!E121</f>
        <v>45181.81</v>
      </c>
      <c r="E117" s="1">
        <v>0</v>
      </c>
      <c r="F117" s="1">
        <v>0</v>
      </c>
      <c r="G117" s="2">
        <f t="shared" si="0"/>
        <v>18260.627200000003</v>
      </c>
      <c r="H117" s="2">
        <f t="shared" si="1"/>
        <v>0.61000000000058208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996734.1</v>
      </c>
      <c r="D118" s="1">
        <f>'PR-RAS'!E122</f>
        <v>1005322.21</v>
      </c>
      <c r="E118" s="1">
        <v>0</v>
      </c>
      <c r="F118" s="1">
        <v>0</v>
      </c>
      <c r="G118" s="2">
        <f t="shared" si="0"/>
        <v>351863.28684000002</v>
      </c>
      <c r="H118" s="2">
        <f t="shared" si="1"/>
        <v>0.30999999993946403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38415.130000000005</v>
      </c>
      <c r="D120" s="1">
        <f>'PR-RAS'!E124</f>
        <v>34835.360000000001</v>
      </c>
      <c r="E120" s="1">
        <v>0</v>
      </c>
      <c r="F120" s="1">
        <v>0</v>
      </c>
      <c r="G120" s="2">
        <f t="shared" si="0"/>
        <v>12862.21615</v>
      </c>
      <c r="H120" s="2">
        <f t="shared" si="1"/>
        <v>0.49000000000523869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24306.7</v>
      </c>
      <c r="D121" s="1">
        <f>'PR-RAS'!E125</f>
        <v>23805.360000000001</v>
      </c>
      <c r="E121" s="1">
        <v>0</v>
      </c>
      <c r="F121" s="1">
        <v>0</v>
      </c>
      <c r="G121" s="2">
        <f t="shared" si="0"/>
        <v>8630.0903999999991</v>
      </c>
      <c r="H121" s="2">
        <f t="shared" si="1"/>
        <v>0.65999999999985448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744.57</v>
      </c>
      <c r="E122" s="1">
        <v>0</v>
      </c>
      <c r="F122" s="1">
        <v>0</v>
      </c>
      <c r="G122" s="2">
        <f t="shared" si="0"/>
        <v>180.18594000000002</v>
      </c>
      <c r="H122" s="2">
        <f t="shared" si="1"/>
        <v>0.42999999999994998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24306.7</v>
      </c>
      <c r="D123" s="1">
        <f>'PR-RAS'!E127</f>
        <v>23060.79</v>
      </c>
      <c r="E123" s="1">
        <v>0</v>
      </c>
      <c r="F123" s="1">
        <v>0</v>
      </c>
      <c r="G123" s="2">
        <f t="shared" si="0"/>
        <v>8592.2501599999996</v>
      </c>
      <c r="H123" s="2">
        <f t="shared" si="1"/>
        <v>0.50999999999839929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14108.43</v>
      </c>
      <c r="D124" s="1">
        <f>'PR-RAS'!E128</f>
        <v>11030</v>
      </c>
      <c r="E124" s="1">
        <v>0</v>
      </c>
      <c r="F124" s="1">
        <v>0</v>
      </c>
      <c r="G124" s="2">
        <f t="shared" si="0"/>
        <v>4448.7168899999997</v>
      </c>
      <c r="H124" s="2">
        <f t="shared" si="1"/>
        <v>0.43000000000029104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2661.09</v>
      </c>
      <c r="D125" s="1">
        <f>'PR-RAS'!E129</f>
        <v>2655</v>
      </c>
      <c r="E125" s="1">
        <v>0</v>
      </c>
      <c r="F125" s="1">
        <v>0</v>
      </c>
      <c r="G125" s="2">
        <f t="shared" si="0"/>
        <v>988.41516000000001</v>
      </c>
      <c r="H125" s="2">
        <f t="shared" si="1"/>
        <v>9.0000000000145519E-2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11447.34</v>
      </c>
      <c r="D126" s="1">
        <f>'PR-RAS'!E130</f>
        <v>8375</v>
      </c>
      <c r="E126" s="1">
        <v>0</v>
      </c>
      <c r="F126" s="1">
        <v>0</v>
      </c>
      <c r="G126" s="2">
        <f t="shared" si="0"/>
        <v>3524.6675</v>
      </c>
      <c r="H126" s="2">
        <f t="shared" si="1"/>
        <v>0.34000000000014552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60756.41</v>
      </c>
      <c r="D135" s="1">
        <f>'PR-RAS'!E139</f>
        <v>27001.19</v>
      </c>
      <c r="E135" s="1">
        <v>0</v>
      </c>
      <c r="F135" s="1">
        <v>0</v>
      </c>
      <c r="G135" s="2">
        <f t="shared" si="0"/>
        <v>15377.677860000002</v>
      </c>
      <c r="H135" s="2">
        <f t="shared" si="1"/>
        <v>0.60000000000218279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35960.25</v>
      </c>
      <c r="D136" s="1">
        <f>'PR-RAS'!E140</f>
        <v>20303.37</v>
      </c>
      <c r="E136" s="1">
        <v>0</v>
      </c>
      <c r="F136" s="1">
        <v>0</v>
      </c>
      <c r="G136" s="2">
        <f t="shared" si="0"/>
        <v>10336.54365</v>
      </c>
      <c r="H136" s="2">
        <f t="shared" si="1"/>
        <v>0.61999999999898137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35960.25</v>
      </c>
      <c r="D145" s="1">
        <f>'PR-RAS'!E149</f>
        <v>20303.37</v>
      </c>
      <c r="E145" s="1">
        <v>0</v>
      </c>
      <c r="F145" s="1">
        <v>0</v>
      </c>
      <c r="G145" s="2">
        <f t="shared" si="0"/>
        <v>11025.646559999997</v>
      </c>
      <c r="H145" s="2">
        <f t="shared" si="1"/>
        <v>0.61999999999898137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24796.16</v>
      </c>
      <c r="D146" s="1">
        <f>'PR-RAS'!E150</f>
        <v>6697.82</v>
      </c>
      <c r="E146" s="1">
        <v>0</v>
      </c>
      <c r="F146" s="1">
        <v>0</v>
      </c>
      <c r="G146" s="2">
        <f t="shared" si="0"/>
        <v>5537.8109999999997</v>
      </c>
      <c r="H146" s="2">
        <f t="shared" si="1"/>
        <v>0.34000000000014552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3499681.1699999995</v>
      </c>
      <c r="D147" s="1">
        <f>'PR-RAS'!E151</f>
        <v>3942902.4599999995</v>
      </c>
      <c r="E147" s="1">
        <v>0</v>
      </c>
      <c r="F147" s="1">
        <v>0</v>
      </c>
      <c r="G147" s="2">
        <f t="shared" si="0"/>
        <v>1662280.9691399997</v>
      </c>
      <c r="H147" s="2">
        <f t="shared" si="1"/>
        <v>0.62999999895691872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1093501.98</v>
      </c>
      <c r="D148" s="1">
        <f>'PR-RAS'!E152</f>
        <v>1174187.28</v>
      </c>
      <c r="E148" s="1">
        <v>0</v>
      </c>
      <c r="F148" s="1">
        <v>0</v>
      </c>
      <c r="G148" s="2">
        <f t="shared" si="0"/>
        <v>505955.85137999995</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851211.71</v>
      </c>
      <c r="D149" s="1">
        <f>'PR-RAS'!E153</f>
        <v>960837.85</v>
      </c>
      <c r="E149" s="1">
        <v>0</v>
      </c>
      <c r="F149" s="1">
        <v>0</v>
      </c>
      <c r="G149" s="2">
        <f t="shared" si="0"/>
        <v>410387.33668000001</v>
      </c>
      <c r="H149" s="2">
        <f t="shared" si="1"/>
        <v>0.44000000006053597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851211.71</v>
      </c>
      <c r="D150" s="1">
        <f>'PR-RAS'!E154</f>
        <v>960837.85</v>
      </c>
      <c r="E150" s="1">
        <v>0</v>
      </c>
      <c r="F150" s="1">
        <v>0</v>
      </c>
      <c r="G150" s="2">
        <f t="shared" si="0"/>
        <v>413160.22409000003</v>
      </c>
      <c r="H150" s="2">
        <f t="shared" si="1"/>
        <v>0.44000000006053597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108745.16</v>
      </c>
      <c r="D154" s="1">
        <f>'PR-RAS'!E158</f>
        <v>62806.78</v>
      </c>
      <c r="E154" s="1">
        <v>0</v>
      </c>
      <c r="F154" s="1">
        <v>0</v>
      </c>
      <c r="G154" s="2">
        <f t="shared" si="0"/>
        <v>35856.884160000001</v>
      </c>
      <c r="H154" s="2">
        <f t="shared" si="1"/>
        <v>0.38000000000465661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133545.10999999999</v>
      </c>
      <c r="D155" s="1">
        <f>'PR-RAS'!E159</f>
        <v>150542.65</v>
      </c>
      <c r="E155" s="1">
        <v>0</v>
      </c>
      <c r="F155" s="1">
        <v>0</v>
      </c>
      <c r="G155" s="2">
        <f t="shared" si="0"/>
        <v>66933.083140000002</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133545.10999999999</v>
      </c>
      <c r="D157" s="1">
        <f>'PR-RAS'!E161</f>
        <v>150542.65</v>
      </c>
      <c r="E157" s="1">
        <v>0</v>
      </c>
      <c r="F157" s="1">
        <v>0</v>
      </c>
      <c r="G157" s="2">
        <f t="shared" si="0"/>
        <v>67802.343959999998</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1347247.0799999996</v>
      </c>
      <c r="D159" s="1">
        <f>'PR-RAS'!E163</f>
        <v>1408454.4799999997</v>
      </c>
      <c r="E159" s="1">
        <v>0</v>
      </c>
      <c r="F159" s="1">
        <v>0</v>
      </c>
      <c r="G159" s="2">
        <f t="shared" si="0"/>
        <v>657936.65431999986</v>
      </c>
      <c r="H159" s="2">
        <f t="shared" si="1"/>
        <v>0.55999999935738742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54278.74</v>
      </c>
      <c r="D160" s="1">
        <f>'PR-RAS'!E164</f>
        <v>48652.500000000007</v>
      </c>
      <c r="E160" s="1">
        <v>0</v>
      </c>
      <c r="F160" s="1">
        <v>0</v>
      </c>
      <c r="G160" s="2">
        <f t="shared" si="0"/>
        <v>24101.814660000004</v>
      </c>
      <c r="H160" s="2">
        <f t="shared" si="1"/>
        <v>0.75999999999476131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6267.24</v>
      </c>
      <c r="D161" s="1">
        <f>'PR-RAS'!E165</f>
        <v>3256.23</v>
      </c>
      <c r="E161" s="1">
        <v>0</v>
      </c>
      <c r="F161" s="1">
        <v>0</v>
      </c>
      <c r="G161" s="2">
        <f t="shared" si="0"/>
        <v>2044.7520000000002</v>
      </c>
      <c r="H161" s="2">
        <f t="shared" si="1"/>
        <v>0.46999999999979991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36644.46</v>
      </c>
      <c r="D162" s="1">
        <f>'PR-RAS'!E166</f>
        <v>36118.26</v>
      </c>
      <c r="E162" s="1">
        <v>0</v>
      </c>
      <c r="F162" s="1">
        <v>0</v>
      </c>
      <c r="G162" s="2">
        <f t="shared" si="0"/>
        <v>17529.837780000002</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11367.04</v>
      </c>
      <c r="D163" s="1">
        <f>'PR-RAS'!E167</f>
        <v>9245.3700000000008</v>
      </c>
      <c r="E163" s="1">
        <v>0</v>
      </c>
      <c r="F163" s="1">
        <v>0</v>
      </c>
      <c r="G163" s="2">
        <f t="shared" si="0"/>
        <v>4836.9603600000009</v>
      </c>
      <c r="H163" s="2">
        <f t="shared" si="1"/>
        <v>0.41000000000167347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32.64</v>
      </c>
      <c r="E164" s="1">
        <v>0</v>
      </c>
      <c r="F164" s="1">
        <v>0</v>
      </c>
      <c r="G164" s="2">
        <f t="shared" si="0"/>
        <v>10.640640000000001</v>
      </c>
      <c r="H164" s="2">
        <f t="shared" si="1"/>
        <v>0.35999999999999943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324669.31</v>
      </c>
      <c r="D165" s="1">
        <f>'PR-RAS'!E169</f>
        <v>314875.38</v>
      </c>
      <c r="E165" s="1">
        <v>0</v>
      </c>
      <c r="F165" s="1">
        <v>0</v>
      </c>
      <c r="G165" s="2">
        <f t="shared" si="0"/>
        <v>156524.89148000002</v>
      </c>
      <c r="H165" s="2">
        <f t="shared" si="1"/>
        <v>0.69000000000232831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35732.49</v>
      </c>
      <c r="D166" s="1">
        <f>'PR-RAS'!E170</f>
        <v>36851.769999999997</v>
      </c>
      <c r="E166" s="1">
        <v>0</v>
      </c>
      <c r="F166" s="1">
        <v>0</v>
      </c>
      <c r="G166" s="2">
        <f t="shared" si="0"/>
        <v>18056.944950000001</v>
      </c>
      <c r="H166" s="2">
        <f t="shared" si="1"/>
        <v>0.72000000000116415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118087.43</v>
      </c>
      <c r="D167" s="1">
        <f>'PR-RAS'!E171</f>
        <v>125527.79</v>
      </c>
      <c r="E167" s="1">
        <v>0</v>
      </c>
      <c r="F167" s="1">
        <v>0</v>
      </c>
      <c r="G167" s="2">
        <f t="shared" si="0"/>
        <v>61277.739660000007</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161140.32999999999</v>
      </c>
      <c r="D168" s="1">
        <f>'PR-RAS'!E172</f>
        <v>146801.69</v>
      </c>
      <c r="E168" s="1">
        <v>0</v>
      </c>
      <c r="F168" s="1">
        <v>0</v>
      </c>
      <c r="G168" s="2">
        <f t="shared" si="0"/>
        <v>75942.199569999997</v>
      </c>
      <c r="H168" s="2">
        <f t="shared" si="1"/>
        <v>0.63999999998486601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1189.22</v>
      </c>
      <c r="D169" s="1">
        <f>'PR-RAS'!E173</f>
        <v>895</v>
      </c>
      <c r="E169" s="1">
        <v>0</v>
      </c>
      <c r="F169" s="1">
        <v>0</v>
      </c>
      <c r="G169" s="2">
        <f t="shared" si="0"/>
        <v>500.50896000000006</v>
      </c>
      <c r="H169" s="2">
        <f t="shared" si="1"/>
        <v>0.22000000000002728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4814.45</v>
      </c>
      <c r="D170" s="1">
        <f>'PR-RAS'!E174</f>
        <v>2817.17</v>
      </c>
      <c r="E170" s="1">
        <v>0</v>
      </c>
      <c r="F170" s="1">
        <v>0</v>
      </c>
      <c r="G170" s="2">
        <f t="shared" si="0"/>
        <v>1765.8455100000003</v>
      </c>
      <c r="H170" s="2">
        <f t="shared" si="1"/>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3705.39</v>
      </c>
      <c r="D172" s="1">
        <f>'PR-RAS'!E176</f>
        <v>1981.96</v>
      </c>
      <c r="E172" s="1">
        <v>0</v>
      </c>
      <c r="F172" s="1">
        <v>0</v>
      </c>
      <c r="G172" s="2">
        <f t="shared" si="0"/>
        <v>1311.45201</v>
      </c>
      <c r="H172" s="2">
        <f t="shared" si="1"/>
        <v>0.42999999999983629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876343.2699999999</v>
      </c>
      <c r="D173" s="1">
        <f>'PR-RAS'!E177</f>
        <v>924505.94999999984</v>
      </c>
      <c r="E173" s="1">
        <v>0</v>
      </c>
      <c r="F173" s="1">
        <v>0</v>
      </c>
      <c r="G173" s="2">
        <f t="shared" si="0"/>
        <v>468761.08923999988</v>
      </c>
      <c r="H173" s="2">
        <f t="shared" si="1"/>
        <v>0.32000000006519258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34246.99</v>
      </c>
      <c r="D174" s="1">
        <f>'PR-RAS'!E178</f>
        <v>40977.51</v>
      </c>
      <c r="E174" s="1">
        <v>0</v>
      </c>
      <c r="F174" s="1">
        <v>0</v>
      </c>
      <c r="G174" s="2">
        <f t="shared" si="0"/>
        <v>20102.94773</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368312.81</v>
      </c>
      <c r="D175" s="1">
        <f>'PR-RAS'!E179</f>
        <v>374314.23999999999</v>
      </c>
      <c r="E175" s="1">
        <v>0</v>
      </c>
      <c r="F175" s="1">
        <v>0</v>
      </c>
      <c r="G175" s="2">
        <f t="shared" si="0"/>
        <v>194347.78446</v>
      </c>
      <c r="H175" s="2">
        <f t="shared" si="1"/>
        <v>0.42999999999301508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42018.52</v>
      </c>
      <c r="D176" s="1">
        <f>'PR-RAS'!E180</f>
        <v>45544.73</v>
      </c>
      <c r="E176" s="1">
        <v>0</v>
      </c>
      <c r="F176" s="1">
        <v>0</v>
      </c>
      <c r="G176" s="2">
        <f t="shared" si="0"/>
        <v>23293.896499999999</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108569.79</v>
      </c>
      <c r="D177" s="1">
        <f>'PR-RAS'!E181</f>
        <v>116611.68</v>
      </c>
      <c r="E177" s="1">
        <v>0</v>
      </c>
      <c r="F177" s="1">
        <v>0</v>
      </c>
      <c r="G177" s="2">
        <f t="shared" si="0"/>
        <v>60155.594399999987</v>
      </c>
      <c r="H177" s="2">
        <f t="shared" si="1"/>
        <v>0.53000000001338776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15713.85</v>
      </c>
      <c r="D178" s="1">
        <f>'PR-RAS'!E182</f>
        <v>16485.46</v>
      </c>
      <c r="E178" s="1">
        <v>0</v>
      </c>
      <c r="F178" s="1">
        <v>0</v>
      </c>
      <c r="G178" s="2">
        <f t="shared" si="0"/>
        <v>8617.2042899999997</v>
      </c>
      <c r="H178" s="2">
        <f t="shared" si="1"/>
        <v>0.60999999999876309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25851.34</v>
      </c>
      <c r="D179" s="1">
        <f>'PR-RAS'!E183</f>
        <v>32771.129999999997</v>
      </c>
      <c r="E179" s="1">
        <v>0</v>
      </c>
      <c r="F179" s="1">
        <v>0</v>
      </c>
      <c r="G179" s="2">
        <f t="shared" si="0"/>
        <v>16268.060799999997</v>
      </c>
      <c r="H179" s="2">
        <f t="shared" si="1"/>
        <v>0.46999999999752617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164601.49</v>
      </c>
      <c r="D180" s="1">
        <f>'PR-RAS'!E184</f>
        <v>140597.82999999999</v>
      </c>
      <c r="E180" s="1">
        <v>0</v>
      </c>
      <c r="F180" s="1">
        <v>0</v>
      </c>
      <c r="G180" s="2">
        <f t="shared" si="0"/>
        <v>79797.689849999995</v>
      </c>
      <c r="H180" s="2">
        <f t="shared" si="1"/>
        <v>0.66000000000349246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28396.959999999999</v>
      </c>
      <c r="D181" s="1">
        <f>'PR-RAS'!E185</f>
        <v>54525.33</v>
      </c>
      <c r="E181" s="1">
        <v>0</v>
      </c>
      <c r="F181" s="1">
        <v>0</v>
      </c>
      <c r="G181" s="2">
        <f t="shared" si="0"/>
        <v>24740.571599999999</v>
      </c>
      <c r="H181" s="2">
        <f t="shared" si="1"/>
        <v>0.37000000000261934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88631.52</v>
      </c>
      <c r="D182" s="1">
        <f>'PR-RAS'!E186</f>
        <v>102678.04</v>
      </c>
      <c r="E182" s="1">
        <v>0</v>
      </c>
      <c r="F182" s="1">
        <v>0</v>
      </c>
      <c r="G182" s="2">
        <f t="shared" si="0"/>
        <v>53211.755599999997</v>
      </c>
      <c r="H182" s="2">
        <f t="shared" si="1"/>
        <v>0.51999999998952262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499.13</v>
      </c>
      <c r="D183" s="1">
        <f>'PR-RAS'!E187</f>
        <v>807.4</v>
      </c>
      <c r="E183" s="1">
        <v>0</v>
      </c>
      <c r="F183" s="1">
        <v>0</v>
      </c>
      <c r="G183" s="2">
        <f t="shared" si="0"/>
        <v>384.73525999999998</v>
      </c>
      <c r="H183" s="2">
        <f t="shared" si="1"/>
        <v>0.52999999999997272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91456.63</v>
      </c>
      <c r="D184" s="1">
        <f>'PR-RAS'!E188</f>
        <v>119613.24999999999</v>
      </c>
      <c r="E184" s="1">
        <v>0</v>
      </c>
      <c r="F184" s="1">
        <v>0</v>
      </c>
      <c r="G184" s="2">
        <f t="shared" si="0"/>
        <v>60515.012790000001</v>
      </c>
      <c r="H184" s="2">
        <f t="shared" si="1"/>
        <v>0.61999999998079147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30942.1</v>
      </c>
      <c r="D185" s="1">
        <f>'PR-RAS'!E189</f>
        <v>34512.74</v>
      </c>
      <c r="E185" s="1">
        <v>0</v>
      </c>
      <c r="F185" s="1">
        <v>0</v>
      </c>
      <c r="G185" s="2">
        <f t="shared" si="0"/>
        <v>18394.034719999996</v>
      </c>
      <c r="H185" s="2">
        <f t="shared" si="1"/>
        <v>0.36000000000058208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13626.03</v>
      </c>
      <c r="D186" s="1">
        <f>'PR-RAS'!E190</f>
        <v>14238.27</v>
      </c>
      <c r="E186" s="1">
        <v>0</v>
      </c>
      <c r="F186" s="1">
        <v>0</v>
      </c>
      <c r="G186" s="2">
        <f t="shared" si="0"/>
        <v>7788.9754499999999</v>
      </c>
      <c r="H186" s="2">
        <f t="shared" si="1"/>
        <v>0.30000000000109139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14886.44</v>
      </c>
      <c r="D187" s="1">
        <f>'PR-RAS'!E191</f>
        <v>17385.669999999998</v>
      </c>
      <c r="E187" s="1">
        <v>0</v>
      </c>
      <c r="F187" s="1">
        <v>0</v>
      </c>
      <c r="G187" s="2">
        <f t="shared" si="0"/>
        <v>9236.3470799999996</v>
      </c>
      <c r="H187" s="2">
        <f t="shared" si="1"/>
        <v>0.77000000000225555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4292.99</v>
      </c>
      <c r="D188" s="1">
        <f>'PR-RAS'!E192</f>
        <v>4293.01</v>
      </c>
      <c r="E188" s="1">
        <v>0</v>
      </c>
      <c r="F188" s="1">
        <v>0</v>
      </c>
      <c r="G188" s="2">
        <f t="shared" si="0"/>
        <v>2408.3748700000001</v>
      </c>
      <c r="H188" s="2">
        <f t="shared" si="1"/>
        <v>2.0000000000436557E-2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11227.57</v>
      </c>
      <c r="D189" s="1">
        <f>'PR-RAS'!E193</f>
        <v>22874.07</v>
      </c>
      <c r="E189" s="1">
        <v>0</v>
      </c>
      <c r="F189" s="1">
        <v>0</v>
      </c>
      <c r="G189" s="2">
        <f t="shared" si="0"/>
        <v>10711.43348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802.97</v>
      </c>
      <c r="D190" s="1">
        <f>'PR-RAS'!E194</f>
        <v>0</v>
      </c>
      <c r="E190" s="1">
        <v>0</v>
      </c>
      <c r="F190" s="1">
        <v>0</v>
      </c>
      <c r="G190" s="2">
        <f t="shared" si="0"/>
        <v>151.76133000000002</v>
      </c>
      <c r="H190" s="2">
        <f t="shared" si="1"/>
        <v>2.9999999999972715E-2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15678.53</v>
      </c>
      <c r="D191" s="1">
        <f>'PR-RAS'!E195</f>
        <v>26309.49</v>
      </c>
      <c r="E191" s="1">
        <v>0</v>
      </c>
      <c r="F191" s="1">
        <v>0</v>
      </c>
      <c r="G191" s="2">
        <f t="shared" si="0"/>
        <v>12976.526900000003</v>
      </c>
      <c r="H191" s="2">
        <f t="shared" si="1"/>
        <v>0.96000000000094587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27661.339999999997</v>
      </c>
      <c r="D192" s="1">
        <f>'PR-RAS'!E196</f>
        <v>17380.63</v>
      </c>
      <c r="E192" s="1">
        <v>0</v>
      </c>
      <c r="F192" s="1">
        <v>0</v>
      </c>
      <c r="G192" s="2">
        <f t="shared" si="0"/>
        <v>11922.7166</v>
      </c>
      <c r="H192" s="2">
        <f t="shared" si="1"/>
        <v>0.70999999999548891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10140.83</v>
      </c>
      <c r="D198" s="1">
        <f>'PR-RAS'!E202</f>
        <v>7034.57</v>
      </c>
      <c r="E198" s="1">
        <v>0</v>
      </c>
      <c r="F198" s="1">
        <v>0</v>
      </c>
      <c r="G198" s="2">
        <f t="shared" si="0"/>
        <v>4769.36409</v>
      </c>
      <c r="H198" s="2">
        <f t="shared" si="1"/>
        <v>0.6000000000003638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517.83000000000004</v>
      </c>
      <c r="D200" s="1">
        <f>'PR-RAS'!E204</f>
        <v>481.09</v>
      </c>
      <c r="E200" s="1">
        <v>0</v>
      </c>
      <c r="F200" s="1">
        <v>0</v>
      </c>
      <c r="G200" s="2">
        <f t="shared" si="0"/>
        <v>294.52199000000002</v>
      </c>
      <c r="H200" s="2">
        <f t="shared" si="1"/>
        <v>0.25999999999993406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9623</v>
      </c>
      <c r="D201" s="1">
        <f>'PR-RAS'!E205</f>
        <v>6553.48</v>
      </c>
      <c r="E201" s="1">
        <v>0</v>
      </c>
      <c r="F201" s="1">
        <v>0</v>
      </c>
      <c r="G201" s="2">
        <f t="shared" si="0"/>
        <v>4545.9920000000002</v>
      </c>
      <c r="H201" s="2">
        <f t="shared" si="1"/>
        <v>0.47999999999956344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17520.509999999998</v>
      </c>
      <c r="D206" s="1">
        <f>'PR-RAS'!E210</f>
        <v>10346.060000000001</v>
      </c>
      <c r="E206" s="1">
        <v>0</v>
      </c>
      <c r="F206" s="1">
        <v>0</v>
      </c>
      <c r="G206" s="2">
        <f t="shared" si="0"/>
        <v>7833.5891500000007</v>
      </c>
      <c r="H206" s="2">
        <f t="shared" si="1"/>
        <v>0.55000000000291038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7519.66</v>
      </c>
      <c r="D207" s="1">
        <f>'PR-RAS'!E211</f>
        <v>5388.06</v>
      </c>
      <c r="E207" s="1">
        <v>0</v>
      </c>
      <c r="F207" s="1">
        <v>0</v>
      </c>
      <c r="G207" s="2">
        <f t="shared" si="0"/>
        <v>3768.9306799999995</v>
      </c>
      <c r="H207" s="2">
        <f t="shared" si="1"/>
        <v>0.4000000000005457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106.55</v>
      </c>
      <c r="D209" s="1">
        <f>'PR-RAS'!E213</f>
        <v>943.49</v>
      </c>
      <c r="E209" s="1">
        <v>0</v>
      </c>
      <c r="F209" s="1">
        <v>0</v>
      </c>
      <c r="G209" s="2">
        <f t="shared" si="0"/>
        <v>414.65423999999996</v>
      </c>
      <c r="H209" s="2">
        <f t="shared" si="1"/>
        <v>0.94000000000001194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9894.2999999999993</v>
      </c>
      <c r="D210" s="1">
        <f>'PR-RAS'!E214</f>
        <v>4014.51</v>
      </c>
      <c r="E210" s="1">
        <v>0</v>
      </c>
      <c r="F210" s="1">
        <v>0</v>
      </c>
      <c r="G210" s="2">
        <f t="shared" si="0"/>
        <v>3745.97388</v>
      </c>
      <c r="H210" s="2">
        <f t="shared" si="1"/>
        <v>0.78999999999905413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259771.24000000002</v>
      </c>
      <c r="D211" s="1">
        <f>'PR-RAS'!E215</f>
        <v>295752.15000000002</v>
      </c>
      <c r="E211" s="1">
        <v>0</v>
      </c>
      <c r="F211" s="1">
        <v>0</v>
      </c>
      <c r="G211" s="2">
        <f t="shared" si="0"/>
        <v>178767.8634</v>
      </c>
      <c r="H211" s="2">
        <f t="shared" si="1"/>
        <v>0.39000000004307367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243374.89</v>
      </c>
      <c r="D212" s="1">
        <f>'PR-RAS'!E216</f>
        <v>285755</v>
      </c>
      <c r="E212" s="1">
        <v>0</v>
      </c>
      <c r="F212" s="1">
        <v>0</v>
      </c>
      <c r="G212" s="2">
        <f t="shared" si="0"/>
        <v>171940.71179</v>
      </c>
      <c r="H212" s="2">
        <f t="shared" si="1"/>
        <v>0.10999999998603016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243374.89</v>
      </c>
      <c r="D214" s="1">
        <f>'PR-RAS'!E218</f>
        <v>285755</v>
      </c>
      <c r="E214" s="1">
        <v>0</v>
      </c>
      <c r="F214" s="1">
        <v>0</v>
      </c>
      <c r="G214" s="2">
        <f t="shared" si="0"/>
        <v>173570.48157</v>
      </c>
      <c r="H214" s="2">
        <f t="shared" si="1"/>
        <v>0.10999999998603016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16396.349999999999</v>
      </c>
      <c r="D215" s="1">
        <f>'PR-RAS'!E219</f>
        <v>9997.15</v>
      </c>
      <c r="E215" s="1">
        <v>0</v>
      </c>
      <c r="F215" s="1">
        <v>0</v>
      </c>
      <c r="G215" s="2">
        <f t="shared" si="0"/>
        <v>7787.5990999999985</v>
      </c>
      <c r="H215" s="2">
        <f t="shared" si="1"/>
        <v>0.49999999999818101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16396.349999999999</v>
      </c>
      <c r="D218" s="1">
        <f>'PR-RAS'!E222</f>
        <v>9997.15</v>
      </c>
      <c r="E218" s="1">
        <v>0</v>
      </c>
      <c r="F218" s="1">
        <v>0</v>
      </c>
      <c r="G218" s="2">
        <f t="shared" si="0"/>
        <v>7896.7710499999985</v>
      </c>
      <c r="H218" s="2">
        <f t="shared" si="1"/>
        <v>0.49999999999818101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92205.459999999992</v>
      </c>
      <c r="D220" s="1">
        <f>'PR-RAS'!E224</f>
        <v>132586.52000000002</v>
      </c>
      <c r="E220" s="1">
        <v>0</v>
      </c>
      <c r="F220" s="1">
        <v>0</v>
      </c>
      <c r="G220" s="2">
        <f t="shared" si="0"/>
        <v>78265.891499999998</v>
      </c>
      <c r="H220" s="2">
        <f t="shared" si="1"/>
        <v>0.93999999997322448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16002.37</v>
      </c>
      <c r="D227" s="1">
        <f>'PR-RAS'!E231</f>
        <v>889.51</v>
      </c>
      <c r="E227" s="1">
        <v>0</v>
      </c>
      <c r="F227" s="1">
        <v>0</v>
      </c>
      <c r="G227" s="2">
        <f t="shared" si="0"/>
        <v>4018.5941400000002</v>
      </c>
      <c r="H227" s="2">
        <f t="shared" si="1"/>
        <v>0.86000000000080945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16002.37</v>
      </c>
      <c r="D229" s="1">
        <f>'PR-RAS'!E233</f>
        <v>889.51</v>
      </c>
      <c r="E229" s="1">
        <v>0</v>
      </c>
      <c r="F229" s="1">
        <v>0</v>
      </c>
      <c r="G229" s="2">
        <f t="shared" si="0"/>
        <v>4054.1569199999999</v>
      </c>
      <c r="H229" s="2">
        <f t="shared" si="1"/>
        <v>0.86000000000080945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76203.09</v>
      </c>
      <c r="D232" s="1">
        <f>'PR-RAS'!E236</f>
        <v>131697.01</v>
      </c>
      <c r="E232" s="1">
        <v>0</v>
      </c>
      <c r="F232" s="1">
        <v>0</v>
      </c>
      <c r="G232" s="2">
        <f t="shared" si="0"/>
        <v>78446.932409999994</v>
      </c>
      <c r="H232" s="2">
        <f t="shared" si="1"/>
        <v>0.10000000000582077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40932</v>
      </c>
      <c r="D233" s="1">
        <f>'PR-RAS'!E237</f>
        <v>87051.71</v>
      </c>
      <c r="E233" s="1">
        <v>0</v>
      </c>
      <c r="F233" s="1">
        <v>0</v>
      </c>
      <c r="G233" s="2">
        <f t="shared" si="0"/>
        <v>49888.217440000008</v>
      </c>
      <c r="H233" s="2">
        <f t="shared" si="1"/>
        <v>0.28999999999359716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35271.089999999997</v>
      </c>
      <c r="D234" s="1">
        <f>'PR-RAS'!E238</f>
        <v>44645.3</v>
      </c>
      <c r="E234" s="1">
        <v>0</v>
      </c>
      <c r="F234" s="1">
        <v>0</v>
      </c>
      <c r="G234" s="2">
        <f t="shared" si="0"/>
        <v>29022.873770000002</v>
      </c>
      <c r="H234" s="2">
        <f t="shared" si="1"/>
        <v>0.38999999999941792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218166.19</v>
      </c>
      <c r="D248" s="1">
        <f>'PR-RAS'!E252</f>
        <v>254833.84000000003</v>
      </c>
      <c r="E248" s="1">
        <v>0</v>
      </c>
      <c r="F248" s="1">
        <v>0</v>
      </c>
      <c r="G248" s="2">
        <f t="shared" si="0"/>
        <v>179774.96589000002</v>
      </c>
      <c r="H248" s="2">
        <f t="shared" si="1"/>
        <v>0.34999999997671694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218166.19</v>
      </c>
      <c r="D255" s="1">
        <f>'PR-RAS'!E259</f>
        <v>254833.84000000003</v>
      </c>
      <c r="E255" s="1">
        <v>0</v>
      </c>
      <c r="F255" s="1">
        <v>0</v>
      </c>
      <c r="G255" s="2">
        <f t="shared" si="0"/>
        <v>184869.80298000004</v>
      </c>
      <c r="H255" s="2">
        <f t="shared" si="1"/>
        <v>0.34999999997671694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110882.17</v>
      </c>
      <c r="D256" s="1">
        <f>'PR-RAS'!E260</f>
        <v>115953.3</v>
      </c>
      <c r="E256" s="1">
        <v>0</v>
      </c>
      <c r="F256" s="1">
        <v>0</v>
      </c>
      <c r="G256" s="2">
        <f t="shared" si="0"/>
        <v>87411.136350000001</v>
      </c>
      <c r="H256" s="2">
        <f t="shared" si="1"/>
        <v>0.47000000000116415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107284.02</v>
      </c>
      <c r="D257" s="1">
        <f>'PR-RAS'!E261</f>
        <v>138880.54</v>
      </c>
      <c r="E257" s="1">
        <v>0</v>
      </c>
      <c r="F257" s="1">
        <v>0</v>
      </c>
      <c r="G257" s="2">
        <f t="shared" si="0"/>
        <v>98571.545600000012</v>
      </c>
      <c r="H257" s="2">
        <f t="shared" si="1"/>
        <v>0.47999999999592546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461127.88</v>
      </c>
      <c r="D259" s="1">
        <f>'PR-RAS'!E263</f>
        <v>659707.56000000006</v>
      </c>
      <c r="E259" s="1">
        <v>0</v>
      </c>
      <c r="F259" s="1">
        <v>0</v>
      </c>
      <c r="G259" s="2">
        <f t="shared" si="0"/>
        <v>459380.09400000004</v>
      </c>
      <c r="H259" s="2">
        <f t="shared" si="1"/>
        <v>0.55999999993946403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375243.18</v>
      </c>
      <c r="D260" s="1">
        <f>'PR-RAS'!E264</f>
        <v>478989.54</v>
      </c>
      <c r="E260" s="1">
        <v>0</v>
      </c>
      <c r="F260" s="1">
        <v>0</v>
      </c>
      <c r="G260" s="2">
        <f t="shared" si="0"/>
        <v>345304.56534000003</v>
      </c>
      <c r="H260" s="2">
        <f t="shared" si="1"/>
        <v>0.64000000001396984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363940.86</v>
      </c>
      <c r="D261" s="1">
        <f>'PR-RAS'!E265</f>
        <v>425964.38</v>
      </c>
      <c r="E261" s="1">
        <v>0</v>
      </c>
      <c r="F261" s="1">
        <v>0</v>
      </c>
      <c r="G261" s="2">
        <f t="shared" si="0"/>
        <v>316126.10120000003</v>
      </c>
      <c r="H261" s="2">
        <f t="shared" si="1"/>
        <v>0.52000000001862645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1312.63</v>
      </c>
      <c r="D262" s="1">
        <f>'PR-RAS'!E266</f>
        <v>1644.41</v>
      </c>
      <c r="E262" s="1">
        <v>0</v>
      </c>
      <c r="F262" s="1">
        <v>0</v>
      </c>
      <c r="G262" s="2">
        <f t="shared" si="0"/>
        <v>1200.9784500000003</v>
      </c>
      <c r="H262" s="2">
        <f t="shared" si="1"/>
        <v>0.77999999999997272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9989.69</v>
      </c>
      <c r="D263" s="1">
        <f>'PR-RAS'!E267</f>
        <v>51380.75</v>
      </c>
      <c r="E263" s="1">
        <v>0</v>
      </c>
      <c r="F263" s="1">
        <v>0</v>
      </c>
      <c r="G263" s="2">
        <f t="shared" si="0"/>
        <v>29540.81178</v>
      </c>
      <c r="H263" s="2">
        <f t="shared" si="1"/>
        <v>0.55999999999949068</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53078.84</v>
      </c>
      <c r="D264" s="1">
        <f>'PR-RAS'!E268</f>
        <v>98950</v>
      </c>
      <c r="E264" s="1">
        <v>0</v>
      </c>
      <c r="F264" s="1">
        <v>0</v>
      </c>
      <c r="G264" s="2">
        <f t="shared" si="0"/>
        <v>66007.43492</v>
      </c>
      <c r="H264" s="2">
        <f t="shared" si="1"/>
        <v>0.16000000000349246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53078.84</v>
      </c>
      <c r="D265" s="1">
        <f>'PR-RAS'!E269</f>
        <v>98950</v>
      </c>
      <c r="E265" s="1">
        <v>0</v>
      </c>
      <c r="F265" s="1">
        <v>0</v>
      </c>
      <c r="G265" s="2">
        <f t="shared" ref="G265:G521" si="8">(B265/1000)*(C265*1+D265*2)</f>
        <v>66258.413759999996</v>
      </c>
      <c r="H265" s="2">
        <f t="shared" ref="H265:H521" si="9">ABS(C265-ROUND(C265,0))+ABS(D265-ROUND(D265,0))</f>
        <v>0.16000000000349246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32805.86</v>
      </c>
      <c r="D275" s="1">
        <f>'PR-RAS'!E279</f>
        <v>81768.02</v>
      </c>
      <c r="E275" s="1">
        <v>0</v>
      </c>
      <c r="F275" s="1">
        <v>0</v>
      </c>
      <c r="G275" s="2">
        <f t="shared" si="8"/>
        <v>53797.680600000007</v>
      </c>
      <c r="H275" s="2">
        <f t="shared" si="9"/>
        <v>0.16000000000349246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32805.86</v>
      </c>
      <c r="D276" s="1">
        <f>'PR-RAS'!E280</f>
        <v>81768.02</v>
      </c>
      <c r="E276" s="1">
        <v>0</v>
      </c>
      <c r="F276" s="1">
        <v>0</v>
      </c>
      <c r="G276" s="2">
        <f t="shared" si="8"/>
        <v>53994.022500000014</v>
      </c>
      <c r="H276" s="2">
        <f t="shared" si="9"/>
        <v>0.16000000000349246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3499681.1699999995</v>
      </c>
      <c r="D285" s="1">
        <f>'PR-RAS'!E289</f>
        <v>3942902.4599999995</v>
      </c>
      <c r="E285" s="1">
        <v>0</v>
      </c>
      <c r="F285" s="1">
        <v>0</v>
      </c>
      <c r="G285" s="2">
        <f t="shared" si="8"/>
        <v>3233478.0495599993</v>
      </c>
      <c r="H285" s="2">
        <f t="shared" si="9"/>
        <v>0.62999999895691872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1729686.4200000013</v>
      </c>
      <c r="D286" s="1">
        <f>'PR-RAS'!E290</f>
        <v>2426037.890000002</v>
      </c>
      <c r="E286" s="1">
        <v>0</v>
      </c>
      <c r="F286" s="1">
        <v>0</v>
      </c>
      <c r="G286" s="2">
        <f t="shared" si="8"/>
        <v>1875802.2270000011</v>
      </c>
      <c r="H286" s="2">
        <f t="shared" si="9"/>
        <v>0.52999999932944775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1633192.99</v>
      </c>
      <c r="D288" s="1">
        <f>'PR-RAS'!E292</f>
        <v>1531587.36</v>
      </c>
      <c r="E288" s="1">
        <v>0</v>
      </c>
      <c r="F288" s="1">
        <v>0</v>
      </c>
      <c r="G288" s="2">
        <f t="shared" si="8"/>
        <v>1347857.5327699999</v>
      </c>
      <c r="H288" s="2">
        <f t="shared" si="9"/>
        <v>0.37000000011175871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577073.75</v>
      </c>
      <c r="D290" s="1">
        <f>'PR-RAS'!E294</f>
        <v>447798.6</v>
      </c>
      <c r="E290" s="1">
        <v>0</v>
      </c>
      <c r="F290" s="1">
        <v>0</v>
      </c>
      <c r="G290" s="2">
        <f t="shared" si="8"/>
        <v>425601.90454999998</v>
      </c>
      <c r="H290" s="2">
        <f t="shared" si="9"/>
        <v>0.65000000002328306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6473.97</v>
      </c>
      <c r="D291" s="1">
        <f>'PR-RAS'!E295</f>
        <v>6475.61</v>
      </c>
      <c r="E291" s="1">
        <v>0</v>
      </c>
      <c r="F291" s="1">
        <v>0</v>
      </c>
      <c r="G291" s="2">
        <f t="shared" si="8"/>
        <v>5633.3050999999996</v>
      </c>
      <c r="H291" s="2">
        <f t="shared" si="9"/>
        <v>0.42000000000007276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84807.53</v>
      </c>
      <c r="D293" s="1">
        <f>'PR-RAS'!E298</f>
        <v>755480.65</v>
      </c>
      <c r="E293" s="1">
        <v>0</v>
      </c>
      <c r="F293" s="1">
        <v>0</v>
      </c>
      <c r="G293" s="2">
        <f t="shared" si="8"/>
        <v>465964.49835999997</v>
      </c>
      <c r="H293" s="2">
        <f t="shared" si="9"/>
        <v>0.81999999997788109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59018.31</v>
      </c>
      <c r="D294" s="1">
        <f>'PR-RAS'!E299</f>
        <v>751627.83000000007</v>
      </c>
      <c r="E294" s="1">
        <v>0</v>
      </c>
      <c r="F294" s="1">
        <v>0</v>
      </c>
      <c r="G294" s="2">
        <f t="shared" si="8"/>
        <v>457746.27321000001</v>
      </c>
      <c r="H294" s="2">
        <f t="shared" si="9"/>
        <v>0.47999999992316589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53865.15</v>
      </c>
      <c r="D295" s="1">
        <f>'PR-RAS'!E300</f>
        <v>746474.67</v>
      </c>
      <c r="E295" s="1">
        <v>0</v>
      </c>
      <c r="F295" s="1">
        <v>0</v>
      </c>
      <c r="G295" s="2">
        <f t="shared" si="8"/>
        <v>454763.46005999995</v>
      </c>
      <c r="H295" s="2">
        <f t="shared" si="9"/>
        <v>0.47999999995954568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53865.15</v>
      </c>
      <c r="D296" s="1">
        <f>'PR-RAS'!E301</f>
        <v>746474.67</v>
      </c>
      <c r="E296" s="1">
        <v>0</v>
      </c>
      <c r="F296" s="1">
        <v>0</v>
      </c>
      <c r="G296" s="2">
        <f t="shared" si="8"/>
        <v>456310.27454999997</v>
      </c>
      <c r="H296" s="2">
        <f t="shared" si="9"/>
        <v>0.47999999995954568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5153.16</v>
      </c>
      <c r="D299" s="1">
        <f>'PR-RAS'!E304</f>
        <v>5153.16</v>
      </c>
      <c r="E299" s="1">
        <v>0</v>
      </c>
      <c r="F299" s="1">
        <v>0</v>
      </c>
      <c r="G299" s="2">
        <f t="shared" si="8"/>
        <v>4606.9250400000001</v>
      </c>
      <c r="H299" s="2">
        <f t="shared" si="9"/>
        <v>0.31999999999970896</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5153.16</v>
      </c>
      <c r="D303" s="1">
        <f>'PR-RAS'!E308</f>
        <v>5153.16</v>
      </c>
      <c r="E303" s="1">
        <v>0</v>
      </c>
      <c r="F303" s="1">
        <v>0</v>
      </c>
      <c r="G303" s="2">
        <f t="shared" si="8"/>
        <v>4668.76296</v>
      </c>
      <c r="H303" s="2">
        <f t="shared" si="9"/>
        <v>0.31999999999970896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25789.22</v>
      </c>
      <c r="D306" s="1">
        <f>'PR-RAS'!E311</f>
        <v>3852.8199999999997</v>
      </c>
      <c r="E306" s="1">
        <v>0</v>
      </c>
      <c r="F306" s="1">
        <v>0</v>
      </c>
      <c r="G306" s="2">
        <f t="shared" si="8"/>
        <v>10215.9323</v>
      </c>
      <c r="H306" s="2">
        <f t="shared" si="9"/>
        <v>0.40000000000145519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25789.22</v>
      </c>
      <c r="D307" s="1">
        <f>'PR-RAS'!E312</f>
        <v>130</v>
      </c>
      <c r="E307" s="1">
        <v>0</v>
      </c>
      <c r="F307" s="1">
        <v>0</v>
      </c>
      <c r="G307" s="2">
        <f t="shared" si="8"/>
        <v>7971.0613199999998</v>
      </c>
      <c r="H307" s="2">
        <f t="shared" si="9"/>
        <v>0.22000000000116415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25789.22</v>
      </c>
      <c r="D308" s="1">
        <f>'PR-RAS'!E313</f>
        <v>130</v>
      </c>
      <c r="E308" s="1">
        <v>0</v>
      </c>
      <c r="F308" s="1">
        <v>0</v>
      </c>
      <c r="G308" s="2">
        <f t="shared" si="8"/>
        <v>7997.1105400000006</v>
      </c>
      <c r="H308" s="2">
        <f t="shared" si="9"/>
        <v>0.22000000000116415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837.53</v>
      </c>
      <c r="E312" s="1">
        <v>0</v>
      </c>
      <c r="F312" s="1">
        <v>0</v>
      </c>
      <c r="G312" s="2">
        <f t="shared" si="8"/>
        <v>520.94366000000002</v>
      </c>
      <c r="H312" s="2">
        <f t="shared" si="9"/>
        <v>0.47000000000002728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837.53</v>
      </c>
      <c r="E319" s="1">
        <v>0</v>
      </c>
      <c r="F319" s="1">
        <v>0</v>
      </c>
      <c r="G319" s="2">
        <f t="shared" si="8"/>
        <v>532.66908000000001</v>
      </c>
      <c r="H319" s="2">
        <f t="shared" si="9"/>
        <v>0.47000000000002728</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2885.29</v>
      </c>
      <c r="E321" s="1">
        <v>0</v>
      </c>
      <c r="F321" s="1">
        <v>0</v>
      </c>
      <c r="G321" s="2">
        <f t="shared" si="8"/>
        <v>1846.5856000000001</v>
      </c>
      <c r="H321" s="2">
        <f t="shared" si="9"/>
        <v>0.28999999999996362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2885.29</v>
      </c>
      <c r="E322" s="1">
        <v>0</v>
      </c>
      <c r="F322" s="1">
        <v>0</v>
      </c>
      <c r="G322" s="2">
        <f t="shared" si="8"/>
        <v>1852.35618</v>
      </c>
      <c r="H322" s="2">
        <f t="shared" si="9"/>
        <v>0.28999999999996362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1777825.28</v>
      </c>
      <c r="D345" s="1">
        <f>'PR-RAS'!E350</f>
        <v>1855524.4500000002</v>
      </c>
      <c r="E345" s="1">
        <v>0</v>
      </c>
      <c r="F345" s="1">
        <v>0</v>
      </c>
      <c r="G345" s="2">
        <f t="shared" si="8"/>
        <v>1888172.71792</v>
      </c>
      <c r="H345" s="2">
        <f t="shared" si="9"/>
        <v>0.73000000021420419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55251.86</v>
      </c>
      <c r="D346" s="1">
        <f>'PR-RAS'!E351</f>
        <v>7384.37</v>
      </c>
      <c r="E346" s="1">
        <v>0</v>
      </c>
      <c r="F346" s="1">
        <v>0</v>
      </c>
      <c r="G346" s="2">
        <f t="shared" si="8"/>
        <v>24157.107</v>
      </c>
      <c r="H346" s="2">
        <f t="shared" si="9"/>
        <v>0.50999999999930878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42903.89</v>
      </c>
      <c r="D347" s="1">
        <f>'PR-RAS'!E352</f>
        <v>867.74</v>
      </c>
      <c r="E347" s="1">
        <v>0</v>
      </c>
      <c r="F347" s="1">
        <v>0</v>
      </c>
      <c r="G347" s="2">
        <f t="shared" si="8"/>
        <v>15445.222019999999</v>
      </c>
      <c r="H347" s="2">
        <f t="shared" si="9"/>
        <v>0.37000000000057298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42903.89</v>
      </c>
      <c r="D348" s="1">
        <f>'PR-RAS'!E353</f>
        <v>867.74</v>
      </c>
      <c r="E348" s="1">
        <v>0</v>
      </c>
      <c r="F348" s="1">
        <v>0</v>
      </c>
      <c r="G348" s="2">
        <f t="shared" si="8"/>
        <v>15489.86139</v>
      </c>
      <c r="H348" s="2">
        <f t="shared" si="9"/>
        <v>0.37000000000057298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12347.97</v>
      </c>
      <c r="D351" s="1">
        <f>'PR-RAS'!E356</f>
        <v>6516.63</v>
      </c>
      <c r="E351" s="1">
        <v>0</v>
      </c>
      <c r="F351" s="1">
        <v>0</v>
      </c>
      <c r="G351" s="2">
        <f t="shared" si="8"/>
        <v>8883.4304999999986</v>
      </c>
      <c r="H351" s="2">
        <f t="shared" si="9"/>
        <v>0.4000000000005457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7327.53</v>
      </c>
      <c r="D354" s="1">
        <f>'PR-RAS'!E359</f>
        <v>1436.37</v>
      </c>
      <c r="E354" s="1">
        <v>0</v>
      </c>
      <c r="F354" s="1">
        <v>0</v>
      </c>
      <c r="G354" s="2">
        <f t="shared" si="8"/>
        <v>3600.6953100000001</v>
      </c>
      <c r="H354" s="2">
        <f t="shared" si="9"/>
        <v>0.84000000000014552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5020.4399999999996</v>
      </c>
      <c r="D355" s="1">
        <f>'PR-RAS'!E360</f>
        <v>5080.26</v>
      </c>
      <c r="E355" s="1">
        <v>0</v>
      </c>
      <c r="F355" s="1">
        <v>0</v>
      </c>
      <c r="G355" s="2">
        <f t="shared" si="8"/>
        <v>5374.059839999999</v>
      </c>
      <c r="H355" s="2">
        <f t="shared" si="9"/>
        <v>0.6999999999998181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1560889.5799999998</v>
      </c>
      <c r="D358" s="1">
        <f>'PR-RAS'!E363</f>
        <v>1203317.3900000001</v>
      </c>
      <c r="E358" s="1">
        <v>0</v>
      </c>
      <c r="F358" s="1">
        <v>0</v>
      </c>
      <c r="G358" s="2">
        <f t="shared" si="8"/>
        <v>1416406.19652</v>
      </c>
      <c r="H358" s="2">
        <f t="shared" si="9"/>
        <v>0.81000000028871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1082150.03</v>
      </c>
      <c r="D359" s="1">
        <f>'PR-RAS'!E364</f>
        <v>831624.18</v>
      </c>
      <c r="E359" s="1">
        <v>0</v>
      </c>
      <c r="F359" s="1">
        <v>0</v>
      </c>
      <c r="G359" s="2">
        <f t="shared" si="8"/>
        <v>982852.62361999997</v>
      </c>
      <c r="H359" s="2">
        <f t="shared" si="9"/>
        <v>0.21000000007916242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1038188.64</v>
      </c>
      <c r="D362" s="1">
        <f>'PR-RAS'!E367</f>
        <v>693696.52</v>
      </c>
      <c r="E362" s="1">
        <v>0</v>
      </c>
      <c r="F362" s="1">
        <v>0</v>
      </c>
      <c r="G362" s="2">
        <f t="shared" si="8"/>
        <v>875634.98648000008</v>
      </c>
      <c r="H362" s="2">
        <f t="shared" si="9"/>
        <v>0.83999999996740371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43961.39</v>
      </c>
      <c r="D363" s="1">
        <f>'PR-RAS'!E368</f>
        <v>137927.66</v>
      </c>
      <c r="E363" s="1">
        <v>0</v>
      </c>
      <c r="F363" s="1">
        <v>0</v>
      </c>
      <c r="G363" s="2">
        <f t="shared" si="8"/>
        <v>115773.64902</v>
      </c>
      <c r="H363" s="2">
        <f t="shared" si="9"/>
        <v>0.72999999999592546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315789.95</v>
      </c>
      <c r="D364" s="1">
        <f>'PR-RAS'!E369</f>
        <v>203234.08</v>
      </c>
      <c r="E364" s="1">
        <v>0</v>
      </c>
      <c r="F364" s="1">
        <v>0</v>
      </c>
      <c r="G364" s="2">
        <f t="shared" si="8"/>
        <v>262179.69393000001</v>
      </c>
      <c r="H364" s="2">
        <f t="shared" si="9"/>
        <v>0.12999999997555278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249605.32</v>
      </c>
      <c r="D365" s="1">
        <f>'PR-RAS'!E370</f>
        <v>23719.040000000001</v>
      </c>
      <c r="E365" s="1">
        <v>0</v>
      </c>
      <c r="F365" s="1">
        <v>0</v>
      </c>
      <c r="G365" s="2">
        <f t="shared" si="8"/>
        <v>108123.79760000001</v>
      </c>
      <c r="H365" s="2">
        <f t="shared" si="9"/>
        <v>0.36000000000785803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1434.5</v>
      </c>
      <c r="D366" s="1">
        <f>'PR-RAS'!E371</f>
        <v>2198</v>
      </c>
      <c r="E366" s="1">
        <v>0</v>
      </c>
      <c r="F366" s="1">
        <v>0</v>
      </c>
      <c r="G366" s="2">
        <f t="shared" si="8"/>
        <v>2128.1325000000002</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11210.55</v>
      </c>
      <c r="D367" s="1">
        <f>'PR-RAS'!E372</f>
        <v>15132.05</v>
      </c>
      <c r="E367" s="1">
        <v>0</v>
      </c>
      <c r="F367" s="1">
        <v>0</v>
      </c>
      <c r="G367" s="2">
        <f t="shared" si="8"/>
        <v>15179.721899999997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5369.01</v>
      </c>
      <c r="D368" s="1">
        <f>'PR-RAS'!E373</f>
        <v>0</v>
      </c>
      <c r="E368" s="1">
        <v>0</v>
      </c>
      <c r="F368" s="1">
        <v>0</v>
      </c>
      <c r="G368" s="2">
        <f t="shared" si="8"/>
        <v>1970.4266700000001</v>
      </c>
      <c r="H368" s="2">
        <f t="shared" si="9"/>
        <v>1.0000000000218279E-2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1887.34</v>
      </c>
      <c r="D370" s="1">
        <f>'PR-RAS'!E375</f>
        <v>8344.6200000000008</v>
      </c>
      <c r="E370" s="1">
        <v>0</v>
      </c>
      <c r="F370" s="1">
        <v>0</v>
      </c>
      <c r="G370" s="2">
        <f t="shared" si="8"/>
        <v>6854.7580200000002</v>
      </c>
      <c r="H370" s="2">
        <f t="shared" si="9"/>
        <v>0.71999999999911779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46283.23</v>
      </c>
      <c r="D371" s="1">
        <f>'PR-RAS'!E376</f>
        <v>153840.37</v>
      </c>
      <c r="E371" s="1">
        <v>0</v>
      </c>
      <c r="F371" s="1">
        <v>0</v>
      </c>
      <c r="G371" s="2">
        <f t="shared" si="8"/>
        <v>130966.66889999999</v>
      </c>
      <c r="H371" s="2">
        <f t="shared" si="9"/>
        <v>0.59999999999854481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33167.43</v>
      </c>
      <c r="D373" s="1">
        <f>'PR-RAS'!E378</f>
        <v>0</v>
      </c>
      <c r="E373" s="1">
        <v>0</v>
      </c>
      <c r="F373" s="1">
        <v>0</v>
      </c>
      <c r="G373" s="2">
        <f t="shared" si="8"/>
        <v>12338.283960000001</v>
      </c>
      <c r="H373" s="2">
        <f t="shared" si="9"/>
        <v>0.43000000000029104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33167.43</v>
      </c>
      <c r="D374" s="1">
        <f>'PR-RAS'!E379</f>
        <v>0</v>
      </c>
      <c r="E374" s="1">
        <v>0</v>
      </c>
      <c r="F374" s="1">
        <v>0</v>
      </c>
      <c r="G374" s="2">
        <f t="shared" si="8"/>
        <v>12371.45139</v>
      </c>
      <c r="H374" s="2">
        <f t="shared" si="9"/>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129782.17000000001</v>
      </c>
      <c r="D386" s="1">
        <f>'PR-RAS'!E391</f>
        <v>168459.13</v>
      </c>
      <c r="E386" s="1">
        <v>0</v>
      </c>
      <c r="F386" s="1">
        <v>0</v>
      </c>
      <c r="G386" s="2">
        <f t="shared" si="8"/>
        <v>179679.66555000003</v>
      </c>
      <c r="H386" s="2">
        <f t="shared" si="9"/>
        <v>0.3000000000174623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3152.17</v>
      </c>
      <c r="D388" s="1">
        <f>'PR-RAS'!E393</f>
        <v>4498.71</v>
      </c>
      <c r="E388" s="1">
        <v>0</v>
      </c>
      <c r="F388" s="1">
        <v>0</v>
      </c>
      <c r="G388" s="2">
        <f t="shared" si="8"/>
        <v>4701.8913300000004</v>
      </c>
      <c r="H388" s="2">
        <f t="shared" si="9"/>
        <v>0.46000000000003638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15263.12</v>
      </c>
      <c r="D389" s="1">
        <f>'PR-RAS'!E394</f>
        <v>15199.65</v>
      </c>
      <c r="E389" s="1">
        <v>0</v>
      </c>
      <c r="F389" s="1">
        <v>0</v>
      </c>
      <c r="G389" s="2">
        <f t="shared" si="8"/>
        <v>17717.018960000001</v>
      </c>
      <c r="H389" s="2">
        <f t="shared" si="9"/>
        <v>0.47000000000116415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111366.88</v>
      </c>
      <c r="D390" s="1">
        <f>'PR-RAS'!E395</f>
        <v>148760.76999999999</v>
      </c>
      <c r="E390" s="1">
        <v>0</v>
      </c>
      <c r="F390" s="1">
        <v>0</v>
      </c>
      <c r="G390" s="2">
        <f t="shared" si="8"/>
        <v>159057.59537999998</v>
      </c>
      <c r="H390" s="2">
        <f t="shared" si="9"/>
        <v>0.35000000000582077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161683.84</v>
      </c>
      <c r="D397" s="1">
        <f>'PR-RAS'!E402</f>
        <v>644822.68999999994</v>
      </c>
      <c r="E397" s="1">
        <v>0</v>
      </c>
      <c r="F397" s="1">
        <v>0</v>
      </c>
      <c r="G397" s="2">
        <f t="shared" si="8"/>
        <v>574726.37112000003</v>
      </c>
      <c r="H397" s="2">
        <f t="shared" si="9"/>
        <v>0.47000000005937181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153179.62</v>
      </c>
      <c r="D398" s="1">
        <f>'PR-RAS'!E403</f>
        <v>644002.68999999994</v>
      </c>
      <c r="E398" s="1">
        <v>0</v>
      </c>
      <c r="F398" s="1">
        <v>0</v>
      </c>
      <c r="G398" s="2">
        <f t="shared" si="8"/>
        <v>572150.44500000007</v>
      </c>
      <c r="H398" s="2">
        <f t="shared" si="9"/>
        <v>0.69000000006053597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7482.25</v>
      </c>
      <c r="D399" s="1">
        <f>'PR-RAS'!E404</f>
        <v>0</v>
      </c>
      <c r="E399" s="1">
        <v>0</v>
      </c>
      <c r="F399" s="1">
        <v>0</v>
      </c>
      <c r="G399" s="2">
        <f t="shared" si="8"/>
        <v>2977.9355</v>
      </c>
      <c r="H399" s="2">
        <f t="shared" si="9"/>
        <v>0.25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1021.97</v>
      </c>
      <c r="D401" s="1">
        <f>'PR-RAS'!E406</f>
        <v>820</v>
      </c>
      <c r="E401" s="1">
        <v>0</v>
      </c>
      <c r="F401" s="1">
        <v>0</v>
      </c>
      <c r="G401" s="2">
        <f t="shared" si="8"/>
        <v>1064.7880000000002</v>
      </c>
      <c r="H401" s="2">
        <f t="shared" si="9"/>
        <v>2.9999999999972715E-2</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1693017.75</v>
      </c>
      <c r="D403" s="1">
        <f>'PR-RAS'!E408</f>
        <v>1100043.8000000003</v>
      </c>
      <c r="E403" s="1">
        <v>0</v>
      </c>
      <c r="F403" s="1">
        <v>0</v>
      </c>
      <c r="G403" s="2">
        <f t="shared" si="8"/>
        <v>1565028.3507000003</v>
      </c>
      <c r="H403" s="2">
        <f t="shared" si="9"/>
        <v>0.44999999972060323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701581.85</v>
      </c>
      <c r="D405" s="1">
        <f>'PR-RAS'!E410</f>
        <v>674381.25</v>
      </c>
      <c r="E405" s="1">
        <v>0</v>
      </c>
      <c r="F405" s="1">
        <v>0</v>
      </c>
      <c r="G405" s="2">
        <f t="shared" si="8"/>
        <v>828339.1174000001</v>
      </c>
      <c r="H405" s="2">
        <f t="shared" si="9"/>
        <v>0.40000000002328306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433.15</v>
      </c>
      <c r="D406" s="1">
        <f>'PR-RAS'!E411</f>
        <v>296.37</v>
      </c>
      <c r="E406" s="1">
        <v>0</v>
      </c>
      <c r="F406" s="1">
        <v>0</v>
      </c>
      <c r="G406" s="2">
        <f t="shared" si="8"/>
        <v>415.48544999999996</v>
      </c>
      <c r="H406" s="2">
        <f t="shared" si="9"/>
        <v>0.51999999999998181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5314175.120000001</v>
      </c>
      <c r="D407" s="1">
        <f>'PR-RAS'!E412</f>
        <v>7124421.0000000019</v>
      </c>
      <c r="E407" s="1">
        <v>0</v>
      </c>
      <c r="F407" s="1">
        <v>0</v>
      </c>
      <c r="G407" s="2">
        <f t="shared" si="8"/>
        <v>7942584.9507200029</v>
      </c>
      <c r="H407" s="2">
        <f t="shared" si="9"/>
        <v>0.12000000290572643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5277506.4499999993</v>
      </c>
      <c r="D408" s="1">
        <f>'PR-RAS'!E413</f>
        <v>5798426.9100000001</v>
      </c>
      <c r="E408" s="1">
        <v>0</v>
      </c>
      <c r="F408" s="1">
        <v>0</v>
      </c>
      <c r="G408" s="2">
        <f t="shared" si="8"/>
        <v>6867864.6298899995</v>
      </c>
      <c r="H408" s="2">
        <f t="shared" si="9"/>
        <v>0.53999999910593033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36668.670000001788</v>
      </c>
      <c r="D409" s="1">
        <f>'PR-RAS'!E414</f>
        <v>1325994.0900000017</v>
      </c>
      <c r="E409" s="1">
        <v>0</v>
      </c>
      <c r="F409" s="1">
        <v>0</v>
      </c>
      <c r="G409" s="2">
        <f t="shared" si="8"/>
        <v>1096971.9948000021</v>
      </c>
      <c r="H409" s="2">
        <f t="shared" si="9"/>
        <v>0.41999999992549419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931611.14</v>
      </c>
      <c r="D411" s="1">
        <f>'PR-RAS'!E416</f>
        <v>857206.1100000001</v>
      </c>
      <c r="E411" s="1">
        <v>0</v>
      </c>
      <c r="F411" s="1">
        <v>0</v>
      </c>
      <c r="G411" s="2">
        <f t="shared" si="8"/>
        <v>1084869.5776</v>
      </c>
      <c r="H411" s="2">
        <f t="shared" si="9"/>
        <v>0.25000000011641532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577506.9</v>
      </c>
      <c r="D413" s="1">
        <f>'PR-RAS'!E418</f>
        <v>448094.97</v>
      </c>
      <c r="E413" s="1">
        <v>0</v>
      </c>
      <c r="F413" s="1">
        <v>0</v>
      </c>
      <c r="G413" s="2">
        <f t="shared" si="8"/>
        <v>607163.09807999991</v>
      </c>
      <c r="H413" s="2">
        <f t="shared" si="9"/>
        <v>0.13000000000465661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23294.13</v>
      </c>
      <c r="D414" s="1">
        <f>'PR-RAS'!E420</f>
        <v>5017.42</v>
      </c>
      <c r="E414" s="1">
        <v>0</v>
      </c>
      <c r="F414" s="1">
        <v>0</v>
      </c>
      <c r="G414" s="2">
        <f t="shared" si="8"/>
        <v>13764.864610000001</v>
      </c>
      <c r="H414" s="2">
        <f t="shared" si="9"/>
        <v>0.55000000000109139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7378.01</v>
      </c>
      <c r="D415" s="1">
        <f>'PR-RAS'!E421</f>
        <v>4357.42</v>
      </c>
      <c r="E415" s="1">
        <v>0</v>
      </c>
      <c r="F415" s="1">
        <v>0</v>
      </c>
      <c r="G415" s="2">
        <f t="shared" si="8"/>
        <v>6662.4398999999994</v>
      </c>
      <c r="H415" s="2">
        <f t="shared" si="9"/>
        <v>0.43000000000029104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7378.01</v>
      </c>
      <c r="D428" s="1">
        <f>'PR-RAS'!E434</f>
        <v>4357.42</v>
      </c>
      <c r="E428" s="1">
        <v>0</v>
      </c>
      <c r="F428" s="1">
        <v>0</v>
      </c>
      <c r="G428" s="2">
        <f t="shared" si="8"/>
        <v>6871.6469500000003</v>
      </c>
      <c r="H428" s="2">
        <f t="shared" si="9"/>
        <v>0.43000000000029104</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660</v>
      </c>
      <c r="E466" s="1">
        <v>0</v>
      </c>
      <c r="F466" s="1">
        <v>0</v>
      </c>
      <c r="G466" s="2">
        <f t="shared" si="8"/>
        <v>613.80000000000007</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660</v>
      </c>
      <c r="E471" s="1">
        <v>0</v>
      </c>
      <c r="F471" s="1">
        <v>0</v>
      </c>
      <c r="G471" s="2">
        <f t="shared" si="8"/>
        <v>620.4</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15916.12</v>
      </c>
      <c r="D478" s="1">
        <f>'PR-RAS'!E484</f>
        <v>0</v>
      </c>
      <c r="E478" s="1">
        <v>0</v>
      </c>
      <c r="F478" s="1">
        <v>0</v>
      </c>
      <c r="G478" s="2">
        <f t="shared" si="8"/>
        <v>7591.9892399999999</v>
      </c>
      <c r="H478" s="2">
        <f t="shared" si="9"/>
        <v>0.12000000000080036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15916.12</v>
      </c>
      <c r="D489" s="1">
        <f>'PR-RAS'!E495</f>
        <v>0</v>
      </c>
      <c r="E489" s="1">
        <v>0</v>
      </c>
      <c r="F489" s="1">
        <v>0</v>
      </c>
      <c r="G489" s="2">
        <f t="shared" si="8"/>
        <v>7767.0665600000002</v>
      </c>
      <c r="H489" s="2">
        <f t="shared" si="9"/>
        <v>0.12000000000080036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15916.12</v>
      </c>
      <c r="D492" s="1">
        <f>'PR-RAS'!E498</f>
        <v>0</v>
      </c>
      <c r="E492" s="1">
        <v>0</v>
      </c>
      <c r="F492" s="1">
        <v>0</v>
      </c>
      <c r="G492" s="2">
        <f t="shared" si="8"/>
        <v>7814.8149200000007</v>
      </c>
      <c r="H492" s="2">
        <f t="shared" si="9"/>
        <v>0.12000000000080036</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216624.91</v>
      </c>
      <c r="D522" s="1">
        <f>'PR-RAS'!E528</f>
        <v>220258.01</v>
      </c>
      <c r="E522" s="1">
        <v>0</v>
      </c>
      <c r="F522" s="1">
        <v>0</v>
      </c>
      <c r="G522" s="2">
        <f t="shared" ref="G522:G809" si="10">(B522/1000)*(C522*1+D522*2)</f>
        <v>342370.42453000002</v>
      </c>
      <c r="H522" s="2">
        <f t="shared" ref="H522:H809" si="11">ABS(C522-ROUND(C522,0))+ABS(D522-ROUND(D522,0))</f>
        <v>0.10000000000582077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98.79</v>
      </c>
      <c r="D523" s="1">
        <f>'PR-RAS'!E529</f>
        <v>471.01</v>
      </c>
      <c r="E523" s="1">
        <v>0</v>
      </c>
      <c r="F523" s="1">
        <v>0</v>
      </c>
      <c r="G523" s="2">
        <f t="shared" si="10"/>
        <v>543.30282</v>
      </c>
      <c r="H523" s="2">
        <f t="shared" si="11"/>
        <v>0.21999999999998465</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98.79</v>
      </c>
      <c r="D536" s="1">
        <f>'PR-RAS'!E542</f>
        <v>471.01</v>
      </c>
      <c r="E536" s="1">
        <v>0</v>
      </c>
      <c r="F536" s="1">
        <v>0</v>
      </c>
      <c r="G536" s="2">
        <f t="shared" si="10"/>
        <v>556.83335</v>
      </c>
      <c r="H536" s="2">
        <f t="shared" si="11"/>
        <v>0.21999999999998465</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216526.12</v>
      </c>
      <c r="D587" s="1">
        <f>'PR-RAS'!E593</f>
        <v>219787</v>
      </c>
      <c r="E587" s="1">
        <v>0</v>
      </c>
      <c r="F587" s="1">
        <v>0</v>
      </c>
      <c r="G587" s="2">
        <f t="shared" si="10"/>
        <v>384474.67031999998</v>
      </c>
      <c r="H587" s="2">
        <f t="shared" si="11"/>
        <v>0.11999999999534339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56434.81</v>
      </c>
      <c r="D593" s="1">
        <f>'PR-RAS'!E599</f>
        <v>57661.31</v>
      </c>
      <c r="E593" s="1">
        <v>0</v>
      </c>
      <c r="F593" s="1">
        <v>0</v>
      </c>
      <c r="G593" s="2">
        <f t="shared" si="10"/>
        <v>101680.39855999999</v>
      </c>
      <c r="H593" s="2">
        <f t="shared" si="11"/>
        <v>0.5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56434.81</v>
      </c>
      <c r="D594" s="1">
        <f>'PR-RAS'!E600</f>
        <v>57661.31</v>
      </c>
      <c r="E594" s="1">
        <v>0</v>
      </c>
      <c r="F594" s="1">
        <v>0</v>
      </c>
      <c r="G594" s="2">
        <f t="shared" si="10"/>
        <v>101852.15598999998</v>
      </c>
      <c r="H594" s="2">
        <f t="shared" si="11"/>
        <v>0.5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160091.31</v>
      </c>
      <c r="D599" s="1">
        <f>'PR-RAS'!E605</f>
        <v>162125.69</v>
      </c>
      <c r="E599" s="1">
        <v>0</v>
      </c>
      <c r="F599" s="1">
        <v>0</v>
      </c>
      <c r="G599" s="2">
        <f t="shared" si="10"/>
        <v>289636.92861999996</v>
      </c>
      <c r="H599" s="2">
        <f t="shared" si="11"/>
        <v>0.61999999999534339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154850.93</v>
      </c>
      <c r="D600" s="1">
        <f>'PR-RAS'!E606</f>
        <v>154850.92000000001</v>
      </c>
      <c r="E600" s="1">
        <v>0</v>
      </c>
      <c r="F600" s="1">
        <v>0</v>
      </c>
      <c r="G600" s="2">
        <f t="shared" si="10"/>
        <v>278267.10923</v>
      </c>
      <c r="H600" s="2">
        <f t="shared" si="11"/>
        <v>0.14999999999417923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5240.38</v>
      </c>
      <c r="D602" s="1">
        <f>'PR-RAS'!E608</f>
        <v>7274.77</v>
      </c>
      <c r="E602" s="1">
        <v>0</v>
      </c>
      <c r="F602" s="1">
        <v>0</v>
      </c>
      <c r="G602" s="2">
        <f t="shared" si="10"/>
        <v>11893.74192</v>
      </c>
      <c r="H602" s="2">
        <f t="shared" si="11"/>
        <v>0.60999999999967258</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193330.78</v>
      </c>
      <c r="D630" s="1">
        <f>'PR-RAS'!E636</f>
        <v>215240.59</v>
      </c>
      <c r="E630" s="1">
        <v>0</v>
      </c>
      <c r="F630" s="1">
        <v>0</v>
      </c>
      <c r="G630" s="2">
        <f t="shared" si="10"/>
        <v>392377.72284</v>
      </c>
      <c r="H630" s="2">
        <f t="shared" si="11"/>
        <v>0.63000000000465661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111073.7</v>
      </c>
      <c r="D632" s="1">
        <f>'PR-RAS'!E638</f>
        <v>193330.78</v>
      </c>
      <c r="E632" s="1">
        <v>0</v>
      </c>
      <c r="F632" s="1">
        <v>0</v>
      </c>
      <c r="G632" s="2">
        <f t="shared" si="10"/>
        <v>314070.94906000001</v>
      </c>
      <c r="H632" s="2">
        <f t="shared" si="11"/>
        <v>0.52000000000407454</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5337469.2500000009</v>
      </c>
      <c r="D633" s="1">
        <f>'PR-RAS'!E639</f>
        <v>7129438.4200000018</v>
      </c>
      <c r="E633" s="1">
        <v>0</v>
      </c>
      <c r="F633" s="1">
        <v>0</v>
      </c>
      <c r="G633" s="2">
        <f t="shared" si="10"/>
        <v>12384890.728880003</v>
      </c>
      <c r="H633" s="2">
        <f t="shared" si="11"/>
        <v>0.67000000271946192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5494131.3599999994</v>
      </c>
      <c r="D634" s="1">
        <f>'PR-RAS'!E640</f>
        <v>6018684.9199999999</v>
      </c>
      <c r="E634" s="1">
        <v>0</v>
      </c>
      <c r="F634" s="1">
        <v>0</v>
      </c>
      <c r="G634" s="2">
        <f t="shared" si="10"/>
        <v>11097440.2596</v>
      </c>
      <c r="H634" s="2">
        <f t="shared" si="11"/>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1110753.5000000019</v>
      </c>
      <c r="E635" s="1">
        <v>0</v>
      </c>
      <c r="F635" s="1">
        <v>0</v>
      </c>
      <c r="G635" s="2">
        <f t="shared" si="10"/>
        <v>1408435.4380000024</v>
      </c>
      <c r="H635" s="2">
        <f t="shared" si="11"/>
        <v>0.49999999813735485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156662.10999999847</v>
      </c>
      <c r="D636" s="1">
        <f>'PR-RAS'!E642</f>
        <v>0</v>
      </c>
      <c r="E636" s="1">
        <v>0</v>
      </c>
      <c r="F636" s="1">
        <v>0</v>
      </c>
      <c r="G636" s="2">
        <f t="shared" si="10"/>
        <v>99480.439849999035</v>
      </c>
      <c r="H636" s="2">
        <f t="shared" si="11"/>
        <v>0.10999999847263098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820537.44000000006</v>
      </c>
      <c r="D637" s="1">
        <f>'PR-RAS'!E643</f>
        <v>663875.33000000007</v>
      </c>
      <c r="E637" s="1">
        <v>0</v>
      </c>
      <c r="F637" s="1">
        <v>0</v>
      </c>
      <c r="G637" s="2">
        <f t="shared" si="10"/>
        <v>1366311.2316000001</v>
      </c>
      <c r="H637" s="2">
        <f t="shared" si="11"/>
        <v>0.77000000013504177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663875.33000000159</v>
      </c>
      <c r="D639" s="1">
        <f>'PR-RAS'!E645</f>
        <v>1774628.8300000019</v>
      </c>
      <c r="E639" s="1">
        <v>0</v>
      </c>
      <c r="F639" s="1">
        <v>0</v>
      </c>
      <c r="G639" s="2">
        <f t="shared" si="10"/>
        <v>2687978.8476200039</v>
      </c>
      <c r="H639" s="2">
        <f t="shared" si="11"/>
        <v>0.49999999965075403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1207228.3500000001</v>
      </c>
      <c r="D642" s="1">
        <f>'PR-RAS'!E649</f>
        <v>1153803.1200000001</v>
      </c>
      <c r="E642" s="1">
        <v>0</v>
      </c>
      <c r="F642" s="1">
        <v>0</v>
      </c>
      <c r="G642" s="2">
        <f t="shared" si="10"/>
        <v>2253008.9721900001</v>
      </c>
      <c r="H642" s="2">
        <f t="shared" si="11"/>
        <v>0.47000000020489097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5574134.0499999998</v>
      </c>
      <c r="D643" s="1">
        <f>'PR-RAS'!E650</f>
        <v>8277501.6799999997</v>
      </c>
      <c r="E643" s="1">
        <v>0</v>
      </c>
      <c r="F643" s="1">
        <v>0</v>
      </c>
      <c r="G643" s="2">
        <f t="shared" si="10"/>
        <v>14206906.217220001</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5627559.2300000004</v>
      </c>
      <c r="D644" s="1">
        <f>'PR-RAS'!E651</f>
        <v>7214349.1900000004</v>
      </c>
      <c r="E644" s="1">
        <v>0</v>
      </c>
      <c r="F644" s="1">
        <v>0</v>
      </c>
      <c r="G644" s="2">
        <f t="shared" si="10"/>
        <v>12896173.643230001</v>
      </c>
      <c r="H644" s="2">
        <f t="shared" si="11"/>
        <v>0.42000000085681677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1153803.17</v>
      </c>
      <c r="D645" s="1">
        <f>'PR-RAS'!E652</f>
        <v>2216955.6100000003</v>
      </c>
      <c r="E645" s="1">
        <v>0</v>
      </c>
      <c r="F645" s="1">
        <v>0</v>
      </c>
      <c r="G645" s="2">
        <f t="shared" si="10"/>
        <v>3598488.0671600006</v>
      </c>
      <c r="H645" s="2">
        <f t="shared" si="11"/>
        <v>0.55999999959021807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v>
      </c>
      <c r="D646" s="1">
        <f>'PR-RAS'!E653</f>
        <v>15</v>
      </c>
      <c r="E646" s="1">
        <v>0</v>
      </c>
      <c r="F646" s="1">
        <v>0</v>
      </c>
      <c r="G646" s="2">
        <f t="shared" si="10"/>
        <v>28.380000000000003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56</v>
      </c>
      <c r="E647" s="1">
        <v>0</v>
      </c>
      <c r="F647" s="1">
        <v>0</v>
      </c>
      <c r="G647" s="2">
        <f t="shared" si="10"/>
        <v>109.17400000000001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15</v>
      </c>
      <c r="E648" s="1">
        <v>0</v>
      </c>
      <c r="F648" s="1">
        <v>0</v>
      </c>
      <c r="G648" s="2">
        <f t="shared" si="10"/>
        <v>27.821000000000002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47</v>
      </c>
      <c r="E649" s="1">
        <v>0</v>
      </c>
      <c r="F649" s="1">
        <v>0</v>
      </c>
      <c r="G649" s="2">
        <f t="shared" si="10"/>
        <v>93.960000000000008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19.3</v>
      </c>
      <c r="D653" s="1">
        <f>'PR-RAS'!E660</f>
        <v>151.36000000000001</v>
      </c>
      <c r="E653" s="1">
        <v>0</v>
      </c>
      <c r="F653" s="1">
        <v>0</v>
      </c>
      <c r="G653" s="2">
        <f t="shared" si="10"/>
        <v>209.95704000000003</v>
      </c>
      <c r="H653" s="2">
        <f t="shared" si="11"/>
        <v>0.66000000000001435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43769.38</v>
      </c>
      <c r="D654" s="1">
        <f>'PR-RAS'!E661</f>
        <v>131561.26999999999</v>
      </c>
      <c r="E654" s="1">
        <v>0</v>
      </c>
      <c r="F654" s="1">
        <v>0</v>
      </c>
      <c r="G654" s="2">
        <f t="shared" si="10"/>
        <v>200400.42376000001</v>
      </c>
      <c r="H654" s="2">
        <f t="shared" si="11"/>
        <v>0.64999999998690328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29476.81</v>
      </c>
      <c r="D655" s="1">
        <f>'PR-RAS'!E662</f>
        <v>16160</v>
      </c>
      <c r="E655" s="1">
        <v>0</v>
      </c>
      <c r="F655" s="1">
        <v>0</v>
      </c>
      <c r="G655" s="2">
        <f t="shared" si="10"/>
        <v>40415.113740000001</v>
      </c>
      <c r="H655" s="2">
        <f t="shared" si="11"/>
        <v>0.18999999999869033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28357.05</v>
      </c>
      <c r="D658" s="1">
        <f>'PR-RAS'!E665</f>
        <v>139460.51</v>
      </c>
      <c r="E658" s="1">
        <v>0</v>
      </c>
      <c r="F658" s="1">
        <v>0</v>
      </c>
      <c r="G658" s="2">
        <f t="shared" si="10"/>
        <v>201881.69199000002</v>
      </c>
      <c r="H658" s="2">
        <f t="shared" si="11"/>
        <v>0.53999999998995918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33180.699999999997</v>
      </c>
      <c r="D659" s="1">
        <f>'PR-RAS'!E666</f>
        <v>35000</v>
      </c>
      <c r="E659" s="1">
        <v>0</v>
      </c>
      <c r="F659" s="1">
        <v>0</v>
      </c>
      <c r="G659" s="2">
        <f t="shared" si="10"/>
        <v>67892.900600000008</v>
      </c>
      <c r="H659" s="2">
        <f t="shared" si="11"/>
        <v>0.30000000000291038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16160.66</v>
      </c>
      <c r="D663" s="1">
        <f>'PR-RAS'!E670</f>
        <v>26296.06</v>
      </c>
      <c r="E663" s="1">
        <v>0</v>
      </c>
      <c r="F663" s="1">
        <v>0</v>
      </c>
      <c r="G663" s="2">
        <f t="shared" si="10"/>
        <v>45514.340360000002</v>
      </c>
      <c r="H663" s="2">
        <f t="shared" si="11"/>
        <v>0.40000000000145519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6383.97</v>
      </c>
      <c r="D668" s="1">
        <f>'PR-RAS'!E675</f>
        <v>5777.09</v>
      </c>
      <c r="E668" s="1">
        <v>0</v>
      </c>
      <c r="F668" s="1">
        <v>0</v>
      </c>
      <c r="G668" s="2">
        <f t="shared" si="10"/>
        <v>11964.746050000002</v>
      </c>
      <c r="H668" s="2">
        <f t="shared" si="11"/>
        <v>0.11999999999989086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155672.48000000001</v>
      </c>
      <c r="D687" s="1">
        <f>'PR-RAS'!E694</f>
        <v>155947.1</v>
      </c>
      <c r="E687" s="1">
        <v>0</v>
      </c>
      <c r="F687" s="1">
        <v>0</v>
      </c>
      <c r="G687" s="2">
        <f t="shared" si="10"/>
        <v>320750.74248000007</v>
      </c>
      <c r="H687" s="2">
        <f t="shared" si="11"/>
        <v>0.58000000001629815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411010.66</v>
      </c>
      <c r="D691" s="1">
        <f>'PR-RAS'!E698</f>
        <v>696762.78</v>
      </c>
      <c r="E691" s="1">
        <v>0</v>
      </c>
      <c r="F691" s="1">
        <v>0</v>
      </c>
      <c r="G691" s="2">
        <f t="shared" si="10"/>
        <v>1245129.9918</v>
      </c>
      <c r="H691" s="2">
        <f t="shared" si="11"/>
        <v>0.55999999999767169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200302.55</v>
      </c>
      <c r="D692" s="1">
        <f>'PR-RAS'!E699</f>
        <v>17971.23</v>
      </c>
      <c r="E692" s="1">
        <v>0</v>
      </c>
      <c r="F692" s="1">
        <v>0</v>
      </c>
      <c r="G692" s="2">
        <f t="shared" si="10"/>
        <v>163245.30190999998</v>
      </c>
      <c r="H692" s="2">
        <f t="shared" si="11"/>
        <v>0.68000000001120497</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318977.01</v>
      </c>
      <c r="D703" s="1">
        <f>'PR-RAS'!E710</f>
        <v>324887.8</v>
      </c>
      <c r="E703" s="1">
        <v>0</v>
      </c>
      <c r="F703" s="1">
        <v>0</v>
      </c>
      <c r="G703" s="2">
        <f t="shared" si="10"/>
        <v>680064.33221999998</v>
      </c>
      <c r="H703" s="2">
        <f t="shared" si="11"/>
        <v>0.21000000002095476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9665.69</v>
      </c>
      <c r="D709" s="1">
        <f>'PR-RAS'!E716</f>
        <v>1324.32</v>
      </c>
      <c r="E709" s="1">
        <v>0</v>
      </c>
      <c r="F709" s="1">
        <v>0</v>
      </c>
      <c r="G709" s="2">
        <f t="shared" si="10"/>
        <v>8718.5456400000003</v>
      </c>
      <c r="H709" s="2">
        <f t="shared" si="11"/>
        <v>0.62999999999942702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1061.78</v>
      </c>
      <c r="D710" s="1">
        <f>'PR-RAS'!E717</f>
        <v>1791.76</v>
      </c>
      <c r="E710" s="1">
        <v>0</v>
      </c>
      <c r="F710" s="1">
        <v>0</v>
      </c>
      <c r="G710" s="2">
        <f t="shared" si="10"/>
        <v>3293.5176999999999</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36644.46</v>
      </c>
      <c r="D711" s="1">
        <f>'PR-RAS'!E718</f>
        <v>36118.26</v>
      </c>
      <c r="E711" s="1">
        <v>0</v>
      </c>
      <c r="F711" s="1">
        <v>0</v>
      </c>
      <c r="G711" s="2">
        <f t="shared" si="10"/>
        <v>77305.495800000004</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2198.5500000000002</v>
      </c>
      <c r="D713" s="1">
        <f>'PR-RAS'!E720</f>
        <v>4478.78</v>
      </c>
      <c r="E713" s="1">
        <v>0</v>
      </c>
      <c r="F713" s="1">
        <v>0</v>
      </c>
      <c r="G713" s="2">
        <f t="shared" si="10"/>
        <v>7943.1503199999997</v>
      </c>
      <c r="H713" s="2">
        <f t="shared" si="11"/>
        <v>0.67000000000007276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6637.05</v>
      </c>
      <c r="D714" s="1">
        <f>'PR-RAS'!E721</f>
        <v>14433.64</v>
      </c>
      <c r="E714" s="1">
        <v>0</v>
      </c>
      <c r="F714" s="1">
        <v>0</v>
      </c>
      <c r="G714" s="2">
        <f t="shared" si="10"/>
        <v>25314.587289999999</v>
      </c>
      <c r="H714" s="2">
        <f t="shared" si="11"/>
        <v>0.41000000000076398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4399.2</v>
      </c>
      <c r="D715" s="1">
        <f>'PR-RAS'!E722</f>
        <v>2209.19</v>
      </c>
      <c r="E715" s="1">
        <v>0</v>
      </c>
      <c r="F715" s="1">
        <v>0</v>
      </c>
      <c r="G715" s="2">
        <f t="shared" si="10"/>
        <v>6295.7521200000001</v>
      </c>
      <c r="H715" s="2">
        <f t="shared" si="11"/>
        <v>0.38999999999987267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28974.19</v>
      </c>
      <c r="D718" s="1">
        <f>'PR-RAS'!E725</f>
        <v>28997.52</v>
      </c>
      <c r="E718" s="1">
        <v>0</v>
      </c>
      <c r="F718" s="1">
        <v>0</v>
      </c>
      <c r="G718" s="2">
        <f t="shared" si="10"/>
        <v>62356.937909999993</v>
      </c>
      <c r="H718" s="2">
        <f t="shared" si="11"/>
        <v>0.66999999999825377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517.83000000000004</v>
      </c>
      <c r="D732" s="1">
        <f>'PR-RAS'!E739</f>
        <v>481.09</v>
      </c>
      <c r="E732" s="1">
        <v>0</v>
      </c>
      <c r="F732" s="1">
        <v>0</v>
      </c>
      <c r="G732" s="2">
        <f t="shared" si="10"/>
        <v>1081.8873100000001</v>
      </c>
      <c r="H732" s="2">
        <f t="shared" si="11"/>
        <v>0.25999999999993406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9623</v>
      </c>
      <c r="D735" s="1">
        <f>'PR-RAS'!E742</f>
        <v>6553.48</v>
      </c>
      <c r="E735" s="1">
        <v>0</v>
      </c>
      <c r="F735" s="1">
        <v>0</v>
      </c>
      <c r="G735" s="2">
        <f t="shared" si="10"/>
        <v>16683.790639999999</v>
      </c>
      <c r="H735" s="2">
        <f t="shared" si="11"/>
        <v>0.47999999999956344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16396.349999999999</v>
      </c>
      <c r="D753" s="1">
        <f>'PR-RAS'!E760</f>
        <v>9997.15</v>
      </c>
      <c r="E753" s="1">
        <v>0</v>
      </c>
      <c r="F753" s="1">
        <v>0</v>
      </c>
      <c r="G753" s="2">
        <f t="shared" si="10"/>
        <v>27365.768799999994</v>
      </c>
      <c r="H753" s="2">
        <f t="shared" si="11"/>
        <v>0.49999999999818101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13347.91</v>
      </c>
      <c r="D763" s="1">
        <f>'PR-RAS'!E770</f>
        <v>889.51</v>
      </c>
      <c r="E763" s="1">
        <v>0</v>
      </c>
      <c r="F763" s="1">
        <v>0</v>
      </c>
      <c r="G763" s="2">
        <f t="shared" si="10"/>
        <v>11526.720660000001</v>
      </c>
      <c r="H763" s="2">
        <f t="shared" si="11"/>
        <v>0.58000000000015461</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2654.46</v>
      </c>
      <c r="D764" s="1">
        <f>'PR-RAS'!E771</f>
        <v>0</v>
      </c>
      <c r="E764" s="1">
        <v>0</v>
      </c>
      <c r="F764" s="1">
        <v>0</v>
      </c>
      <c r="G764" s="2">
        <f t="shared" si="10"/>
        <v>2025.3529800000001</v>
      </c>
      <c r="H764" s="2">
        <f t="shared" si="11"/>
        <v>0.46000000000003638</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41210.43</v>
      </c>
      <c r="D809" s="1">
        <f>'PR-RAS'!E816</f>
        <v>47960</v>
      </c>
      <c r="E809" s="1">
        <v>0</v>
      </c>
      <c r="F809" s="1">
        <v>0</v>
      </c>
      <c r="G809" s="2">
        <f t="shared" si="10"/>
        <v>110801.38744000001</v>
      </c>
      <c r="H809" s="2">
        <f t="shared" si="11"/>
        <v>0.43000000000029104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11281.44</v>
      </c>
      <c r="D810" s="1">
        <f>'PR-RAS'!E817</f>
        <v>4600</v>
      </c>
      <c r="E810" s="1">
        <v>0</v>
      </c>
      <c r="F810" s="1">
        <v>0</v>
      </c>
      <c r="G810" s="2">
        <f t="shared" ref="G810:G983" si="18">(B810/1000)*(C810*1+D810*2)</f>
        <v>16569.484960000002</v>
      </c>
      <c r="H810" s="2">
        <f t="shared" ref="H810:H1067" si="19">ABS(C810-ROUND(C810,0))+ABS(D810-ROUND(D810,0))</f>
        <v>0.44000000000050932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40653</v>
      </c>
      <c r="D812" s="1">
        <f>'PR-RAS'!E819</f>
        <v>46074.6</v>
      </c>
      <c r="E812" s="1">
        <v>0</v>
      </c>
      <c r="F812" s="1">
        <v>0</v>
      </c>
      <c r="G812" s="2">
        <f t="shared" si="18"/>
        <v>107702.58420000001</v>
      </c>
      <c r="H812" s="2">
        <f t="shared" si="19"/>
        <v>0.40000000000145519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17386.689999999999</v>
      </c>
      <c r="D814" s="1">
        <f>'PR-RAS'!E821</f>
        <v>16650</v>
      </c>
      <c r="E814" s="1">
        <v>0</v>
      </c>
      <c r="F814" s="1">
        <v>0</v>
      </c>
      <c r="G814" s="2">
        <f t="shared" si="18"/>
        <v>41208.278969999999</v>
      </c>
      <c r="H814" s="2">
        <f t="shared" si="19"/>
        <v>0.31000000000130967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350.61</v>
      </c>
      <c r="D816" s="1">
        <f>'PR-RAS'!E823</f>
        <v>668.7</v>
      </c>
      <c r="E816" s="1">
        <v>0</v>
      </c>
      <c r="F816" s="1">
        <v>0</v>
      </c>
      <c r="G816" s="2">
        <f t="shared" si="18"/>
        <v>1375.7281500000001</v>
      </c>
      <c r="H816" s="2">
        <f t="shared" si="19"/>
        <v>0.68999999999994088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13957.8</v>
      </c>
      <c r="D817" s="1">
        <f>'PR-RAS'!E824</f>
        <v>15429.05</v>
      </c>
      <c r="E817" s="1">
        <v>0</v>
      </c>
      <c r="F817" s="1">
        <v>0</v>
      </c>
      <c r="G817" s="2">
        <f t="shared" si="18"/>
        <v>36569.774399999995</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8236.07</v>
      </c>
      <c r="D819" s="1">
        <f>'PR-RAS'!E826</f>
        <v>12704.2</v>
      </c>
      <c r="E819" s="1">
        <v>0</v>
      </c>
      <c r="F819" s="1">
        <v>0</v>
      </c>
      <c r="G819" s="2">
        <f t="shared" si="18"/>
        <v>27521.176459999999</v>
      </c>
      <c r="H819" s="2">
        <f t="shared" si="19"/>
        <v>0.27000000000043656</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11998.87</v>
      </c>
      <c r="D820" s="1">
        <f>'PR-RAS'!E827</f>
        <v>8506.15</v>
      </c>
      <c r="E820" s="1">
        <v>0</v>
      </c>
      <c r="F820" s="1">
        <v>0</v>
      </c>
      <c r="G820" s="2">
        <f t="shared" si="18"/>
        <v>23760.148229999999</v>
      </c>
      <c r="H820" s="2">
        <f t="shared" si="19"/>
        <v>0.27999999999883585</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73091.28</v>
      </c>
      <c r="D821" s="1">
        <f>'PR-RAS'!E828</f>
        <v>102241.14</v>
      </c>
      <c r="E821" s="1">
        <v>0</v>
      </c>
      <c r="F821" s="1">
        <v>0</v>
      </c>
      <c r="G821" s="2">
        <f t="shared" si="18"/>
        <v>227610.3192</v>
      </c>
      <c r="H821" s="2">
        <f t="shared" si="19"/>
        <v>0.41999999999825377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32805.86</v>
      </c>
      <c r="D823" s="1">
        <f>'PR-RAS'!E830</f>
        <v>81768.02</v>
      </c>
      <c r="E823" s="1">
        <v>0</v>
      </c>
      <c r="F823" s="1">
        <v>0</v>
      </c>
      <c r="G823" s="2">
        <f t="shared" si="18"/>
        <v>161393.04180000001</v>
      </c>
      <c r="H823" s="2">
        <f t="shared" si="19"/>
        <v>0.16000000000349246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7378.01</v>
      </c>
      <c r="D843" s="1">
        <f>'PR-RAS'!E850</f>
        <v>4357.42</v>
      </c>
      <c r="E843" s="1">
        <v>0</v>
      </c>
      <c r="F843" s="1">
        <v>0</v>
      </c>
      <c r="G843" s="2">
        <f t="shared" si="18"/>
        <v>13550.179700000001</v>
      </c>
      <c r="H843" s="2">
        <f t="shared" si="19"/>
        <v>0.43000000000029104</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15916.12</v>
      </c>
      <c r="D883" s="1">
        <f>'PR-RAS'!E890</f>
        <v>0</v>
      </c>
      <c r="E883" s="1">
        <v>0</v>
      </c>
      <c r="F883" s="1">
        <v>0</v>
      </c>
      <c r="G883" s="2">
        <f t="shared" si="18"/>
        <v>14038.01784</v>
      </c>
      <c r="H883" s="2">
        <f t="shared" si="19"/>
        <v>0.12000000000080036</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98.79</v>
      </c>
      <c r="D912" s="1">
        <f>'PR-RAS'!E919</f>
        <v>471.01</v>
      </c>
      <c r="E912" s="1">
        <v>0</v>
      </c>
      <c r="F912" s="1">
        <v>0</v>
      </c>
      <c r="G912" s="2">
        <f t="shared" si="18"/>
        <v>948.17791</v>
      </c>
      <c r="H912" s="2">
        <f t="shared" si="19"/>
        <v>0.21999999999998465</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56434.81</v>
      </c>
      <c r="D940" s="1">
        <f>'PR-RAS'!E947</f>
        <v>57661.31</v>
      </c>
      <c r="E940" s="1">
        <v>0</v>
      </c>
      <c r="F940" s="1">
        <v>0</v>
      </c>
      <c r="G940" s="2">
        <f t="shared" si="18"/>
        <v>161280.22676999998</v>
      </c>
      <c r="H940" s="2">
        <f t="shared" si="19"/>
        <v>0.5</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154850.93</v>
      </c>
      <c r="D947" s="1">
        <f>'PR-RAS'!E954</f>
        <v>154850.92000000001</v>
      </c>
      <c r="E947" s="1">
        <v>0</v>
      </c>
      <c r="F947" s="1">
        <v>0</v>
      </c>
      <c r="G947" s="2">
        <f t="shared" si="18"/>
        <v>439466.92041999998</v>
      </c>
      <c r="H947" s="2">
        <f t="shared" si="19"/>
        <v>0.14999999999417923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5240.38</v>
      </c>
      <c r="D951" s="1">
        <f>'PR-RAS'!E958</f>
        <v>7274.77</v>
      </c>
      <c r="E951" s="1">
        <v>0</v>
      </c>
      <c r="F951" s="1">
        <v>0</v>
      </c>
      <c r="G951" s="2">
        <f t="shared" si="18"/>
        <v>18800.424000000003</v>
      </c>
      <c r="H951" s="2">
        <f t="shared" si="19"/>
        <v>0.60999999999967258</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21891.27</v>
      </c>
      <c r="D978" s="1">
        <f>'PR-RAS'!E987</f>
        <v>14862.31</v>
      </c>
      <c r="E978" s="1">
        <v>0</v>
      </c>
      <c r="F978" s="1">
        <v>0</v>
      </c>
      <c r="G978" s="2">
        <f t="shared" si="18"/>
        <v>50428.72453</v>
      </c>
      <c r="H978" s="2">
        <f t="shared" si="19"/>
        <v>0.57999999999992724</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37430414.240000002</v>
      </c>
      <c r="D984" s="6">
        <f>BILANCA!E6</f>
        <v>70103257.460000008</v>
      </c>
      <c r="E984" s="6">
        <v>0</v>
      </c>
      <c r="F984" s="6">
        <v>0</v>
      </c>
      <c r="G984" s="7">
        <f t="shared" ref="G984:G1241" si="22">B984/1000*C984+B984/500*D984</f>
        <v>177636.92916000003</v>
      </c>
      <c r="H984" s="7">
        <f t="shared" si="19"/>
        <v>0.70000001043081284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33406269.780000001</v>
      </c>
      <c r="D985" s="1">
        <f>BILANCA!E7</f>
        <v>65233948.030000001</v>
      </c>
      <c r="E985" s="1">
        <v>0</v>
      </c>
      <c r="F985" s="1">
        <v>0</v>
      </c>
      <c r="G985" s="2">
        <f t="shared" si="22"/>
        <v>327748.33168</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8479848.379999999</v>
      </c>
      <c r="D986" s="1">
        <f>BILANCA!E8</f>
        <v>39128858.729999997</v>
      </c>
      <c r="E986" s="1">
        <v>0</v>
      </c>
      <c r="F986" s="1">
        <v>0</v>
      </c>
      <c r="G986" s="2">
        <f t="shared" si="22"/>
        <v>260212.69751999999</v>
      </c>
      <c r="H986" s="2">
        <f t="shared" si="19"/>
        <v>0.65000000223517418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8388446.0999999996</v>
      </c>
      <c r="D987" s="1">
        <f>BILANCA!E9</f>
        <v>39045081.049999997</v>
      </c>
      <c r="E987" s="1">
        <v>0</v>
      </c>
      <c r="F987" s="1">
        <v>0</v>
      </c>
      <c r="G987" s="2">
        <f t="shared" si="22"/>
        <v>345914.43280000001</v>
      </c>
      <c r="H987" s="2">
        <f t="shared" si="19"/>
        <v>0.14999999664723873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149552.45000000001</v>
      </c>
      <c r="D988" s="1">
        <f>BILANCA!E10</f>
        <v>149632.44</v>
      </c>
      <c r="E988" s="1">
        <v>0</v>
      </c>
      <c r="F988" s="1">
        <v>0</v>
      </c>
      <c r="G988" s="2">
        <f t="shared" si="22"/>
        <v>2244.0866500000002</v>
      </c>
      <c r="H988" s="2">
        <f t="shared" si="19"/>
        <v>0.89000000001396984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58150.17</v>
      </c>
      <c r="D989" s="1">
        <f>BILANCA!E11</f>
        <v>65854.759999999995</v>
      </c>
      <c r="E989" s="1">
        <v>0</v>
      </c>
      <c r="F989" s="1">
        <v>0</v>
      </c>
      <c r="G989" s="2">
        <f t="shared" si="22"/>
        <v>1139.15814</v>
      </c>
      <c r="H989" s="2">
        <f t="shared" si="19"/>
        <v>0.41000000000349246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23818898.990000002</v>
      </c>
      <c r="D990" s="1">
        <f>BILANCA!E12</f>
        <v>26105089.300000001</v>
      </c>
      <c r="E990" s="1">
        <v>0</v>
      </c>
      <c r="F990" s="1">
        <v>0</v>
      </c>
      <c r="G990" s="2">
        <f t="shared" si="22"/>
        <v>532203.54313000001</v>
      </c>
      <c r="H990" s="2">
        <f t="shared" si="19"/>
        <v>0.30999999865889549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22880539.560000002</v>
      </c>
      <c r="D991" s="1">
        <f>BILANCA!E13</f>
        <v>25191082.840000004</v>
      </c>
      <c r="E991" s="1">
        <v>0</v>
      </c>
      <c r="F991" s="1">
        <v>0</v>
      </c>
      <c r="G991" s="2">
        <f t="shared" si="22"/>
        <v>586101.64192000008</v>
      </c>
      <c r="H991" s="2">
        <f t="shared" si="19"/>
        <v>0.59999999403953552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4779.37</v>
      </c>
      <c r="D992" s="1">
        <f>BILANCA!E14</f>
        <v>4779.37</v>
      </c>
      <c r="E992" s="1">
        <v>0</v>
      </c>
      <c r="F992" s="1">
        <v>0</v>
      </c>
      <c r="G992" s="2">
        <f t="shared" si="22"/>
        <v>129.04298999999997</v>
      </c>
      <c r="H992" s="2">
        <f t="shared" si="19"/>
        <v>0.73999999999978172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22991961.5</v>
      </c>
      <c r="D993" s="1">
        <f>BILANCA!E15</f>
        <v>23673169.190000001</v>
      </c>
      <c r="E993" s="1">
        <v>0</v>
      </c>
      <c r="F993" s="1">
        <v>0</v>
      </c>
      <c r="G993" s="2">
        <f t="shared" si="22"/>
        <v>703382.99879999994</v>
      </c>
      <c r="H993" s="2">
        <f t="shared" si="19"/>
        <v>0.69000000134110451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498500.64</v>
      </c>
      <c r="D994" s="1">
        <f>BILANCA!E16</f>
        <v>2322945.83</v>
      </c>
      <c r="E994" s="1">
        <v>0</v>
      </c>
      <c r="F994" s="1">
        <v>0</v>
      </c>
      <c r="G994" s="2">
        <f t="shared" si="22"/>
        <v>56588.315299999995</v>
      </c>
      <c r="H994" s="2">
        <f t="shared" si="19"/>
        <v>0.52999999991152436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3614278.45</v>
      </c>
      <c r="D995" s="1">
        <f>BILANCA!E17</f>
        <v>3808785.85</v>
      </c>
      <c r="E995" s="1">
        <v>0</v>
      </c>
      <c r="F995" s="1">
        <v>0</v>
      </c>
      <c r="G995" s="2">
        <f t="shared" si="22"/>
        <v>134782.20180000001</v>
      </c>
      <c r="H995" s="2">
        <f t="shared" si="19"/>
        <v>0.60000000009313226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4228980.4000000004</v>
      </c>
      <c r="D996" s="1">
        <f>BILANCA!E18</f>
        <v>4618597.4000000004</v>
      </c>
      <c r="E996" s="1">
        <v>0</v>
      </c>
      <c r="F996" s="1">
        <v>0</v>
      </c>
      <c r="G996" s="2">
        <f t="shared" si="22"/>
        <v>175060.27760000003</v>
      </c>
      <c r="H996" s="2">
        <f t="shared" si="19"/>
        <v>0.80000000074505806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424847.06999999995</v>
      </c>
      <c r="D997" s="1">
        <f>BILANCA!E19</f>
        <v>387714.10999999964</v>
      </c>
      <c r="E997" s="1">
        <v>0</v>
      </c>
      <c r="F997" s="1">
        <v>0</v>
      </c>
      <c r="G997" s="2">
        <f t="shared" si="22"/>
        <v>16803.854059999991</v>
      </c>
      <c r="H997" s="2">
        <f t="shared" si="19"/>
        <v>0.17999999958556145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599827.64</v>
      </c>
      <c r="D998" s="1">
        <f>BILANCA!E20</f>
        <v>630671.21</v>
      </c>
      <c r="E998" s="1">
        <v>0</v>
      </c>
      <c r="F998" s="1">
        <v>0</v>
      </c>
      <c r="G998" s="2">
        <f t="shared" si="22"/>
        <v>27917.550899999998</v>
      </c>
      <c r="H998" s="2">
        <f t="shared" si="19"/>
        <v>0.56999999994877726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14226.11</v>
      </c>
      <c r="D999" s="1">
        <f>BILANCA!E21</f>
        <v>14889.71</v>
      </c>
      <c r="E999" s="1">
        <v>0</v>
      </c>
      <c r="F999" s="1">
        <v>0</v>
      </c>
      <c r="G999" s="2">
        <f t="shared" si="22"/>
        <v>704.08848</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136263.91</v>
      </c>
      <c r="D1000" s="1">
        <f>BILANCA!E22</f>
        <v>151264.98000000001</v>
      </c>
      <c r="E1000" s="1">
        <v>0</v>
      </c>
      <c r="F1000" s="1">
        <v>0</v>
      </c>
      <c r="G1000" s="2">
        <f t="shared" si="22"/>
        <v>7459.4957900000009</v>
      </c>
      <c r="H1000" s="2">
        <f t="shared" si="19"/>
        <v>0.10999999998603016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6669.69</v>
      </c>
      <c r="D1001" s="1">
        <f>BILANCA!E23</f>
        <v>6669.69</v>
      </c>
      <c r="E1001" s="1">
        <v>0</v>
      </c>
      <c r="F1001" s="1">
        <v>0</v>
      </c>
      <c r="G1001" s="2">
        <f t="shared" si="22"/>
        <v>360.16325999999992</v>
      </c>
      <c r="H1001" s="2">
        <f t="shared" si="19"/>
        <v>0.62000000000080036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53430.45</v>
      </c>
      <c r="D1003" s="1">
        <f>BILANCA!E25</f>
        <v>58150.94</v>
      </c>
      <c r="E1003" s="1">
        <v>0</v>
      </c>
      <c r="F1003" s="1">
        <v>0</v>
      </c>
      <c r="G1003" s="2">
        <f t="shared" si="22"/>
        <v>3394.6466</v>
      </c>
      <c r="H1003" s="2">
        <f t="shared" si="19"/>
        <v>0.50999999999476131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342287.35999999999</v>
      </c>
      <c r="D1004" s="1">
        <f>BILANCA!E26</f>
        <v>363606.13</v>
      </c>
      <c r="E1004" s="1">
        <v>0</v>
      </c>
      <c r="F1004" s="1">
        <v>0</v>
      </c>
      <c r="G1004" s="2">
        <f t="shared" si="22"/>
        <v>22459.492020000002</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727858.09</v>
      </c>
      <c r="D1006" s="1">
        <f>BILANCA!E28</f>
        <v>837538.55</v>
      </c>
      <c r="E1006" s="1">
        <v>0</v>
      </c>
      <c r="F1006" s="1">
        <v>0</v>
      </c>
      <c r="G1006" s="2">
        <f t="shared" si="22"/>
        <v>55267.50937</v>
      </c>
      <c r="H1006" s="2">
        <f t="shared" si="19"/>
        <v>0.53999999992083758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36720.469999999994</v>
      </c>
      <c r="D1007" s="1">
        <f>BILANCA!E29</f>
        <v>25427.429999999993</v>
      </c>
      <c r="E1007" s="1">
        <v>0</v>
      </c>
      <c r="F1007" s="1">
        <v>0</v>
      </c>
      <c r="G1007" s="2">
        <f t="shared" si="22"/>
        <v>2101.8079199999993</v>
      </c>
      <c r="H1007" s="2">
        <f t="shared" si="19"/>
        <v>0.89999999998690328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73440.12</v>
      </c>
      <c r="D1008" s="1">
        <f>BILANCA!E30</f>
        <v>73440.12</v>
      </c>
      <c r="E1008" s="1">
        <v>0</v>
      </c>
      <c r="F1008" s="1">
        <v>0</v>
      </c>
      <c r="G1008" s="2">
        <f t="shared" si="22"/>
        <v>5508.009</v>
      </c>
      <c r="H1008" s="2">
        <f t="shared" si="19"/>
        <v>0.23999999999068677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36719.65</v>
      </c>
      <c r="D1012" s="1">
        <f>BILANCA!E34</f>
        <v>48012.69</v>
      </c>
      <c r="E1012" s="1">
        <v>0</v>
      </c>
      <c r="F1012" s="1">
        <v>0</v>
      </c>
      <c r="G1012" s="2">
        <f t="shared" si="22"/>
        <v>3849.6058700000003</v>
      </c>
      <c r="H1012" s="2">
        <f t="shared" si="19"/>
        <v>0.6599999999962165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227455.04</v>
      </c>
      <c r="D1013" s="1">
        <f>BILANCA!E35</f>
        <v>222705.22</v>
      </c>
      <c r="E1013" s="1">
        <v>0</v>
      </c>
      <c r="F1013" s="1">
        <v>0</v>
      </c>
      <c r="G1013" s="2">
        <f t="shared" si="22"/>
        <v>20185.964399999997</v>
      </c>
      <c r="H1013" s="2">
        <f t="shared" si="19"/>
        <v>0.26000000000931323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219855.33</v>
      </c>
      <c r="D1015" s="1">
        <f>BILANCA!E37</f>
        <v>219855.33</v>
      </c>
      <c r="E1015" s="1">
        <v>0</v>
      </c>
      <c r="F1015" s="1">
        <v>0</v>
      </c>
      <c r="G1015" s="2">
        <f t="shared" si="22"/>
        <v>21106.111679999998</v>
      </c>
      <c r="H1015" s="2">
        <f t="shared" si="19"/>
        <v>0.65999999997438863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20499.04</v>
      </c>
      <c r="D1017" s="1">
        <f>BILANCA!E39</f>
        <v>20499.04</v>
      </c>
      <c r="E1017" s="1">
        <v>0</v>
      </c>
      <c r="F1017" s="1">
        <v>0</v>
      </c>
      <c r="G1017" s="2">
        <f t="shared" si="22"/>
        <v>2090.9020800000003</v>
      </c>
      <c r="H1017" s="2">
        <f t="shared" si="19"/>
        <v>8.000000000174623E-2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12899.33</v>
      </c>
      <c r="D1018" s="1">
        <f>BILANCA!E40</f>
        <v>17649.150000000001</v>
      </c>
      <c r="E1018" s="1">
        <v>0</v>
      </c>
      <c r="F1018" s="1">
        <v>0</v>
      </c>
      <c r="G1018" s="2">
        <f t="shared" si="22"/>
        <v>1686.9170500000002</v>
      </c>
      <c r="H1018" s="2">
        <f t="shared" si="19"/>
        <v>0.48000000000138243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249336.84999999986</v>
      </c>
      <c r="D1023" s="1">
        <f>BILANCA!E45</f>
        <v>278159.70000000042</v>
      </c>
      <c r="E1023" s="1">
        <v>0</v>
      </c>
      <c r="F1023" s="1">
        <v>0</v>
      </c>
      <c r="G1023" s="2">
        <f t="shared" si="22"/>
        <v>32226.250000000029</v>
      </c>
      <c r="H1023" s="2">
        <f t="shared" si="19"/>
        <v>0.44999999972060323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76711.63</v>
      </c>
      <c r="D1025" s="1">
        <f>BILANCA!E47</f>
        <v>83075.320000000007</v>
      </c>
      <c r="E1025" s="1">
        <v>0</v>
      </c>
      <c r="F1025" s="1">
        <v>0</v>
      </c>
      <c r="G1025" s="2">
        <f t="shared" si="22"/>
        <v>10200.215340000002</v>
      </c>
      <c r="H1025" s="2">
        <f t="shared" si="19"/>
        <v>0.69000000000232831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764434.54</v>
      </c>
      <c r="D1026" s="1">
        <f>BILANCA!E48</f>
        <v>779634.19</v>
      </c>
      <c r="E1026" s="1">
        <v>0</v>
      </c>
      <c r="F1026" s="1">
        <v>0</v>
      </c>
      <c r="G1026" s="2">
        <f t="shared" si="22"/>
        <v>99919.225559999992</v>
      </c>
      <c r="H1026" s="2">
        <f t="shared" si="19"/>
        <v>0.64999999990686774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1163286.19</v>
      </c>
      <c r="D1027" s="1">
        <f>BILANCA!E49</f>
        <v>1270162.1000000001</v>
      </c>
      <c r="E1027" s="1">
        <v>0</v>
      </c>
      <c r="F1027" s="1">
        <v>0</v>
      </c>
      <c r="G1027" s="2">
        <f t="shared" si="22"/>
        <v>162958.85716000001</v>
      </c>
      <c r="H1027" s="2">
        <f t="shared" si="19"/>
        <v>0.2900000000372529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1755095.51</v>
      </c>
      <c r="D1028" s="1">
        <f>BILANCA!E50</f>
        <v>1854711.91</v>
      </c>
      <c r="E1028" s="1">
        <v>0</v>
      </c>
      <c r="F1028" s="1">
        <v>0</v>
      </c>
      <c r="G1028" s="2">
        <f t="shared" si="22"/>
        <v>245903.36984999996</v>
      </c>
      <c r="H1028" s="2">
        <f t="shared" si="19"/>
        <v>0.58000000007450581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53367.75</v>
      </c>
      <c r="D1032" s="1">
        <f>BILANCA!E54</f>
        <v>55741.919999999998</v>
      </c>
      <c r="E1032" s="1">
        <v>0</v>
      </c>
      <c r="F1032" s="1">
        <v>0</v>
      </c>
      <c r="G1032" s="2">
        <f t="shared" si="22"/>
        <v>8077.7279099999996</v>
      </c>
      <c r="H1032" s="2">
        <f t="shared" si="19"/>
        <v>0.33000000000174623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53367.75</v>
      </c>
      <c r="D1033" s="1">
        <f>BILANCA!E55</f>
        <v>55741.919999999998</v>
      </c>
      <c r="E1033" s="1">
        <v>0</v>
      </c>
      <c r="F1033" s="1">
        <v>0</v>
      </c>
      <c r="G1033" s="2">
        <f t="shared" si="22"/>
        <v>8242.5794999999998</v>
      </c>
      <c r="H1033" s="2">
        <f t="shared" si="19"/>
        <v>0.33000000000174623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1107522.4099999999</v>
      </c>
      <c r="D1034" s="1">
        <f>BILANCA!E56</f>
        <v>0</v>
      </c>
      <c r="E1034" s="1">
        <v>0</v>
      </c>
      <c r="F1034" s="1">
        <v>0</v>
      </c>
      <c r="G1034" s="2">
        <f t="shared" si="22"/>
        <v>56483.642909999995</v>
      </c>
      <c r="H1034" s="2">
        <f t="shared" si="19"/>
        <v>0.40999999991618097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1107522.4099999999</v>
      </c>
      <c r="D1035" s="1">
        <f>BILANCA!E57</f>
        <v>0</v>
      </c>
      <c r="E1035" s="1">
        <v>0</v>
      </c>
      <c r="F1035" s="1">
        <v>0</v>
      </c>
      <c r="G1035" s="2">
        <f t="shared" si="22"/>
        <v>57591.165319999993</v>
      </c>
      <c r="H1035" s="2">
        <f t="shared" si="19"/>
        <v>0.40999999991618097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4024144.4599999995</v>
      </c>
      <c r="D1046" s="1">
        <f>BILANCA!E68</f>
        <v>4869309.43</v>
      </c>
      <c r="E1046" s="1">
        <v>0</v>
      </c>
      <c r="F1046" s="1">
        <v>0</v>
      </c>
      <c r="G1046" s="2">
        <f t="shared" si="22"/>
        <v>867054.08915999997</v>
      </c>
      <c r="H1046" s="2">
        <f t="shared" si="19"/>
        <v>0.88999999919906259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1153803.1199999999</v>
      </c>
      <c r="D1047" s="1">
        <f>BILANCA!E69</f>
        <v>2216955.61</v>
      </c>
      <c r="E1047" s="1">
        <v>0</v>
      </c>
      <c r="F1047" s="1">
        <v>0</v>
      </c>
      <c r="G1047" s="2">
        <f t="shared" si="22"/>
        <v>357613.71775999997</v>
      </c>
      <c r="H1047" s="2">
        <f t="shared" si="19"/>
        <v>0.51000000000931323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1142299.1499999999</v>
      </c>
      <c r="D1048" s="1">
        <f>BILANCA!E70</f>
        <v>2203495.8199999998</v>
      </c>
      <c r="E1048" s="1">
        <v>0</v>
      </c>
      <c r="F1048" s="1">
        <v>0</v>
      </c>
      <c r="G1048" s="2">
        <f t="shared" si="22"/>
        <v>360703.90134999994</v>
      </c>
      <c r="H1048" s="2">
        <f t="shared" si="19"/>
        <v>0.33000000007450581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1142299.1499999999</v>
      </c>
      <c r="D1050" s="1">
        <f>BILANCA!E72</f>
        <v>2203495.8199999998</v>
      </c>
      <c r="E1050" s="1">
        <v>0</v>
      </c>
      <c r="F1050" s="1">
        <v>0</v>
      </c>
      <c r="G1050" s="2">
        <f t="shared" si="22"/>
        <v>371802.48293</v>
      </c>
      <c r="H1050" s="2">
        <f t="shared" si="19"/>
        <v>0.33000000007450581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11503.97</v>
      </c>
      <c r="D1053" s="1">
        <f>BILANCA!E75</f>
        <v>13411.3</v>
      </c>
      <c r="E1053" s="1">
        <v>0</v>
      </c>
      <c r="F1053" s="1">
        <v>0</v>
      </c>
      <c r="G1053" s="2">
        <f t="shared" si="22"/>
        <v>2682.8599000000004</v>
      </c>
      <c r="H1053" s="2">
        <f t="shared" si="19"/>
        <v>0.32999999999992724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48.49</v>
      </c>
      <c r="E1054" s="1">
        <v>0</v>
      </c>
      <c r="F1054" s="1">
        <v>0</v>
      </c>
      <c r="G1054" s="2">
        <f t="shared" si="22"/>
        <v>6.88558</v>
      </c>
      <c r="H1054" s="2">
        <f t="shared" si="19"/>
        <v>0.49000000000000199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41036.81</v>
      </c>
      <c r="D1056" s="1">
        <f>BILANCA!E78</f>
        <v>31851.75</v>
      </c>
      <c r="E1056" s="1">
        <v>0</v>
      </c>
      <c r="F1056" s="1">
        <v>0</v>
      </c>
      <c r="G1056" s="2">
        <f t="shared" si="22"/>
        <v>7646.0426299999999</v>
      </c>
      <c r="H1056" s="2">
        <f t="shared" si="19"/>
        <v>0.44000000000232831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13583.4</v>
      </c>
      <c r="E1057" s="1">
        <v>0</v>
      </c>
      <c r="F1057" s="1">
        <v>0</v>
      </c>
      <c r="G1057" s="2">
        <f t="shared" si="22"/>
        <v>2010.3431999999998</v>
      </c>
      <c r="H1057" s="2">
        <f t="shared" si="19"/>
        <v>0.3999999999996362</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13583.4</v>
      </c>
      <c r="E1058" s="1">
        <v>0</v>
      </c>
      <c r="F1058" s="1">
        <v>0</v>
      </c>
      <c r="G1058" s="2">
        <f t="shared" si="22"/>
        <v>2037.5099999999998</v>
      </c>
      <c r="H1058" s="2">
        <f t="shared" si="19"/>
        <v>0.3999999999996362</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324.39</v>
      </c>
      <c r="D1062" s="1">
        <f>BILANCA!E84</f>
        <v>998.34</v>
      </c>
      <c r="E1062" s="1">
        <v>0</v>
      </c>
      <c r="F1062" s="1">
        <v>0</v>
      </c>
      <c r="G1062" s="2">
        <f t="shared" si="22"/>
        <v>183.36453</v>
      </c>
      <c r="H1062" s="2">
        <f t="shared" si="19"/>
        <v>0.73000000000001819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40712.42</v>
      </c>
      <c r="D1064" s="1">
        <f>BILANCA!E86</f>
        <v>17270.009999999998</v>
      </c>
      <c r="E1064" s="1">
        <v>0</v>
      </c>
      <c r="F1064" s="1">
        <v>0</v>
      </c>
      <c r="G1064" s="2">
        <f t="shared" si="22"/>
        <v>6095.4476400000003</v>
      </c>
      <c r="H1064" s="2">
        <f t="shared" si="19"/>
        <v>0.42999999999665306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82614</v>
      </c>
      <c r="D1065" s="1">
        <f>BILANCA!E87</f>
        <v>2198.65</v>
      </c>
      <c r="E1065" s="1">
        <v>0</v>
      </c>
      <c r="F1065" s="1">
        <v>0</v>
      </c>
      <c r="G1065" s="2">
        <f t="shared" si="22"/>
        <v>7134.9265999999998</v>
      </c>
      <c r="H1065" s="2">
        <f t="shared" si="19"/>
        <v>0.34999999999990905</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82614</v>
      </c>
      <c r="D1066" s="1">
        <f>BILANCA!E88</f>
        <v>2198.65</v>
      </c>
      <c r="E1066" s="1">
        <v>0</v>
      </c>
      <c r="F1066" s="1">
        <v>0</v>
      </c>
      <c r="G1066" s="2">
        <f t="shared" si="22"/>
        <v>7221.9379000000008</v>
      </c>
      <c r="H1066" s="2">
        <f t="shared" si="19"/>
        <v>0.34999999999990905</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68978.33</v>
      </c>
      <c r="D1071" s="1">
        <f>BILANCA!E93</f>
        <v>2198.65</v>
      </c>
      <c r="E1071" s="1">
        <v>0</v>
      </c>
      <c r="F1071" s="1">
        <v>0</v>
      </c>
      <c r="G1071" s="2">
        <f t="shared" si="22"/>
        <v>6457.0554400000001</v>
      </c>
      <c r="H1071" s="2">
        <f t="shared" si="23"/>
        <v>0.68000000000165528</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13635.67</v>
      </c>
      <c r="D1072" s="1">
        <f>BILANCA!E94</f>
        <v>0</v>
      </c>
      <c r="E1072" s="1">
        <v>0</v>
      </c>
      <c r="F1072" s="1">
        <v>0</v>
      </c>
      <c r="G1072" s="2">
        <f t="shared" si="22"/>
        <v>1213.5746299999998</v>
      </c>
      <c r="H1072" s="2">
        <f t="shared" si="23"/>
        <v>0.32999999999992724</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2159734.5499999998</v>
      </c>
      <c r="D1112" s="1">
        <f>BILANCA!E134</f>
        <v>2159070.94</v>
      </c>
      <c r="E1112" s="1">
        <v>0</v>
      </c>
      <c r="F1112" s="1">
        <v>0</v>
      </c>
      <c r="G1112" s="2">
        <f t="shared" si="22"/>
        <v>835646.05946999998</v>
      </c>
      <c r="H1112" s="2">
        <f t="shared" si="23"/>
        <v>0.51000000024214387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2159734.5499999998</v>
      </c>
      <c r="D1113" s="1">
        <f>BILANCA!E135</f>
        <v>2159070.94</v>
      </c>
      <c r="E1113" s="1">
        <v>0</v>
      </c>
      <c r="F1113" s="1">
        <v>0</v>
      </c>
      <c r="G1113" s="2">
        <f t="shared" si="22"/>
        <v>842123.93590000004</v>
      </c>
      <c r="H1113" s="2">
        <f t="shared" si="23"/>
        <v>0.51000000024214387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2159734.5499999998</v>
      </c>
      <c r="D1117" s="1">
        <f>BILANCA!E139</f>
        <v>2159070.94</v>
      </c>
      <c r="E1117" s="1">
        <v>0</v>
      </c>
      <c r="F1117" s="1">
        <v>0</v>
      </c>
      <c r="G1117" s="2">
        <f t="shared" si="22"/>
        <v>868035.44162000006</v>
      </c>
      <c r="H1117" s="2">
        <f t="shared" si="23"/>
        <v>0.51000000024214387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586522.82999999996</v>
      </c>
      <c r="D1124" s="1">
        <f>BILANCA!E146</f>
        <v>458936.11</v>
      </c>
      <c r="E1124" s="1">
        <v>0</v>
      </c>
      <c r="F1124" s="1">
        <v>0</v>
      </c>
      <c r="G1124" s="2">
        <f t="shared" si="22"/>
        <v>212119.70204999996</v>
      </c>
      <c r="H1124" s="2">
        <f t="shared" si="23"/>
        <v>0.28000000002793968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65156.69</v>
      </c>
      <c r="D1125" s="1">
        <f>BILANCA!E147</f>
        <v>53395.03</v>
      </c>
      <c r="E1125" s="1">
        <v>0</v>
      </c>
      <c r="F1125" s="1">
        <v>0</v>
      </c>
      <c r="G1125" s="2">
        <f t="shared" si="22"/>
        <v>24416.438499999997</v>
      </c>
      <c r="H1125" s="2">
        <f t="shared" si="23"/>
        <v>0.33999999999650754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141527.95000000001</v>
      </c>
      <c r="D1127" s="1">
        <f>BILANCA!E149</f>
        <v>66850.850000000006</v>
      </c>
      <c r="E1127" s="1">
        <v>0</v>
      </c>
      <c r="F1127" s="1">
        <v>0</v>
      </c>
      <c r="G1127" s="2">
        <f t="shared" si="22"/>
        <v>39633.069600000003</v>
      </c>
      <c r="H1127" s="2">
        <f t="shared" si="23"/>
        <v>0.1999999999825377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5820</v>
      </c>
      <c r="E1129" s="1">
        <v>0</v>
      </c>
      <c r="F1129" s="1">
        <v>0</v>
      </c>
      <c r="G1129" s="2">
        <f t="shared" si="22"/>
        <v>1699.4399999999998</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141527.95000000001</v>
      </c>
      <c r="D1135" s="1">
        <f>BILANCA!E157</f>
        <v>61030.85</v>
      </c>
      <c r="E1135" s="1">
        <v>0</v>
      </c>
      <c r="F1135" s="1">
        <v>0</v>
      </c>
      <c r="G1135" s="2">
        <f t="shared" si="22"/>
        <v>40065.626799999998</v>
      </c>
      <c r="H1135" s="2">
        <f t="shared" si="23"/>
        <v>0.19999999998981366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58295.19</v>
      </c>
      <c r="D1136" s="1">
        <f>BILANCA!E158</f>
        <v>80741.759999999995</v>
      </c>
      <c r="E1136" s="1">
        <v>0</v>
      </c>
      <c r="F1136" s="1">
        <v>0</v>
      </c>
      <c r="G1136" s="2">
        <f t="shared" si="22"/>
        <v>33626.142630000002</v>
      </c>
      <c r="H1136" s="2">
        <f t="shared" si="23"/>
        <v>0.430000000007567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564992.23</v>
      </c>
      <c r="D1137" s="1">
        <f>BILANCA!E159</f>
        <v>509002.75</v>
      </c>
      <c r="E1137" s="1">
        <v>0</v>
      </c>
      <c r="F1137" s="1">
        <v>0</v>
      </c>
      <c r="G1137" s="2">
        <f t="shared" si="22"/>
        <v>243781.65042000002</v>
      </c>
      <c r="H1137" s="2">
        <f t="shared" si="23"/>
        <v>0.47999999998137355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7308.25</v>
      </c>
      <c r="D1138" s="1">
        <f>BILANCA!E160</f>
        <v>7309.88</v>
      </c>
      <c r="E1138" s="1">
        <v>0</v>
      </c>
      <c r="F1138" s="1">
        <v>0</v>
      </c>
      <c r="G1138" s="2">
        <f t="shared" si="22"/>
        <v>3398.8415500000001</v>
      </c>
      <c r="H1138" s="2">
        <f t="shared" si="23"/>
        <v>0.36999999999989086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7580.28</v>
      </c>
      <c r="D1140" s="1">
        <f>BILANCA!E162</f>
        <v>7578.58</v>
      </c>
      <c r="E1140" s="1">
        <v>0</v>
      </c>
      <c r="F1140" s="1">
        <v>0</v>
      </c>
      <c r="G1140" s="2">
        <f t="shared" si="22"/>
        <v>3569.77808</v>
      </c>
      <c r="H1140" s="2">
        <f t="shared" si="23"/>
        <v>0.6999999999998181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258337.76</v>
      </c>
      <c r="D1141" s="1">
        <f>BILANCA!E163</f>
        <v>265942.74</v>
      </c>
      <c r="E1141" s="1">
        <v>0</v>
      </c>
      <c r="F1141" s="1">
        <v>0</v>
      </c>
      <c r="G1141" s="2">
        <f t="shared" si="22"/>
        <v>124855.27192</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433.15000000002328</v>
      </c>
      <c r="D1142" s="1">
        <f>BILANCA!E164</f>
        <v>296.37</v>
      </c>
      <c r="E1142" s="1">
        <v>0</v>
      </c>
      <c r="F1142" s="1">
        <v>0</v>
      </c>
      <c r="G1142" s="2">
        <f t="shared" si="22"/>
        <v>163.1165100000037</v>
      </c>
      <c r="H1142" s="2">
        <f t="shared" si="23"/>
        <v>0.52000000002328761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711864.7</v>
      </c>
      <c r="D1143" s="1">
        <f>BILANCA!E165</f>
        <v>0</v>
      </c>
      <c r="E1143" s="1">
        <v>0</v>
      </c>
      <c r="F1143" s="1">
        <v>0</v>
      </c>
      <c r="G1143" s="2">
        <f t="shared" si="22"/>
        <v>113898.352</v>
      </c>
      <c r="H1143" s="2">
        <f t="shared" si="23"/>
        <v>0.30000000004656613</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433.15</v>
      </c>
      <c r="D1144" s="1">
        <f>BILANCA!E166</f>
        <v>296.37</v>
      </c>
      <c r="E1144" s="1">
        <v>0</v>
      </c>
      <c r="F1144" s="1">
        <v>0</v>
      </c>
      <c r="G1144" s="2">
        <f t="shared" si="22"/>
        <v>165.16829000000001</v>
      </c>
      <c r="H1144" s="2">
        <f t="shared" si="23"/>
        <v>0.51999999999998181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711864.7</v>
      </c>
      <c r="D1147" s="1">
        <f>BILANCA!E169</f>
        <v>0</v>
      </c>
      <c r="E1147" s="1">
        <v>0</v>
      </c>
      <c r="F1147" s="1">
        <v>0</v>
      </c>
      <c r="G1147" s="2">
        <f t="shared" si="22"/>
        <v>116745.81079999999</v>
      </c>
      <c r="H1147" s="2">
        <f t="shared" si="23"/>
        <v>0.30000000004656613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37430414.239999995</v>
      </c>
      <c r="D1152" s="1">
        <f>BILANCA!E175</f>
        <v>70103257.459999993</v>
      </c>
      <c r="E1152" s="1">
        <v>0</v>
      </c>
      <c r="F1152" s="1">
        <v>0</v>
      </c>
      <c r="G1152" s="2">
        <f t="shared" si="22"/>
        <v>30020641.028039999</v>
      </c>
      <c r="H1152" s="2">
        <f t="shared" si="23"/>
        <v>0.69999998807907104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1357230.87</v>
      </c>
      <c r="D1153" s="1">
        <f>BILANCA!E176</f>
        <v>1073270.58</v>
      </c>
      <c r="E1153" s="1">
        <v>0</v>
      </c>
      <c r="F1153" s="1">
        <v>0</v>
      </c>
      <c r="G1153" s="2">
        <f t="shared" si="22"/>
        <v>595641.24510000006</v>
      </c>
      <c r="H1153" s="2">
        <f t="shared" si="23"/>
        <v>0.54999999981373549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296131.02</v>
      </c>
      <c r="D1154" s="1">
        <f>BILANCA!E177</f>
        <v>353149.78</v>
      </c>
      <c r="E1154" s="1">
        <v>0</v>
      </c>
      <c r="F1154" s="1">
        <v>0</v>
      </c>
      <c r="G1154" s="2">
        <f t="shared" si="22"/>
        <v>171415.62918000002</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62262.96</v>
      </c>
      <c r="D1155" s="1">
        <f>BILANCA!E178</f>
        <v>65731.59</v>
      </c>
      <c r="E1155" s="1">
        <v>0</v>
      </c>
      <c r="F1155" s="1">
        <v>0</v>
      </c>
      <c r="G1155" s="2">
        <f t="shared" si="22"/>
        <v>33320.896079999999</v>
      </c>
      <c r="H1155" s="2">
        <f t="shared" si="23"/>
        <v>0.45000000000436557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102295.71</v>
      </c>
      <c r="D1156" s="1">
        <f>BILANCA!E179</f>
        <v>122738.7</v>
      </c>
      <c r="E1156" s="1">
        <v>0</v>
      </c>
      <c r="F1156" s="1">
        <v>0</v>
      </c>
      <c r="G1156" s="2">
        <f t="shared" si="22"/>
        <v>60164.748030000002</v>
      </c>
      <c r="H1156" s="2">
        <f t="shared" si="23"/>
        <v>0.58999999999650754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3007.51</v>
      </c>
      <c r="D1157" s="1">
        <f>BILANCA!E180</f>
        <v>1511.6599999999999</v>
      </c>
      <c r="E1157" s="1">
        <v>0</v>
      </c>
      <c r="F1157" s="1">
        <v>0</v>
      </c>
      <c r="G1157" s="2">
        <f t="shared" si="22"/>
        <v>1049.3644199999999</v>
      </c>
      <c r="H1157" s="2">
        <f t="shared" si="23"/>
        <v>0.82999999999992724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1914.34</v>
      </c>
      <c r="D1159" s="1">
        <f>BILANCA!E182</f>
        <v>1063.52</v>
      </c>
      <c r="E1159" s="1">
        <v>0</v>
      </c>
      <c r="F1159" s="1">
        <v>0</v>
      </c>
      <c r="G1159" s="2">
        <f t="shared" si="22"/>
        <v>711.28287999999998</v>
      </c>
      <c r="H1159" s="2">
        <f t="shared" si="23"/>
        <v>0.81999999999993634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1093.17</v>
      </c>
      <c r="D1160" s="1">
        <f>BILANCA!E183</f>
        <v>448.14</v>
      </c>
      <c r="E1160" s="1">
        <v>0</v>
      </c>
      <c r="F1160" s="1">
        <v>0</v>
      </c>
      <c r="G1160" s="2">
        <f t="shared" si="22"/>
        <v>352.13265000000001</v>
      </c>
      <c r="H1160" s="2">
        <f t="shared" si="23"/>
        <v>0.31000000000005912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3019.44</v>
      </c>
      <c r="D1161" s="1">
        <f>BILANCA!E184</f>
        <v>48074.23</v>
      </c>
      <c r="E1161" s="1">
        <v>0</v>
      </c>
      <c r="F1161" s="1">
        <v>0</v>
      </c>
      <c r="G1161" s="2">
        <f t="shared" si="22"/>
        <v>17651.886199999997</v>
      </c>
      <c r="H1161" s="2">
        <f t="shared" si="23"/>
        <v>0.67000000000325599</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8545.74</v>
      </c>
      <c r="D1163" s="1">
        <f>BILANCA!E186</f>
        <v>13278.26</v>
      </c>
      <c r="E1163" s="1">
        <v>0</v>
      </c>
      <c r="F1163" s="1">
        <v>0</v>
      </c>
      <c r="G1163" s="2">
        <f t="shared" si="22"/>
        <v>6318.4067999999997</v>
      </c>
      <c r="H1163" s="2">
        <f t="shared" si="23"/>
        <v>0.52000000000043656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116999.66</v>
      </c>
      <c r="D1165" s="1">
        <f>BILANCA!E188</f>
        <v>101815.34</v>
      </c>
      <c r="E1165" s="1">
        <v>0</v>
      </c>
      <c r="F1165" s="1">
        <v>0</v>
      </c>
      <c r="G1165" s="2">
        <f t="shared" si="22"/>
        <v>58354.721879999997</v>
      </c>
      <c r="H1165" s="2">
        <f t="shared" si="23"/>
        <v>0.67999999999301508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244283.62</v>
      </c>
      <c r="D1166" s="1">
        <f>BILANCA!E189</f>
        <v>115939.63</v>
      </c>
      <c r="E1166" s="1">
        <v>0</v>
      </c>
      <c r="F1166" s="1">
        <v>0</v>
      </c>
      <c r="G1166" s="2">
        <f t="shared" si="22"/>
        <v>87137.80704</v>
      </c>
      <c r="H1166" s="2">
        <f t="shared" si="23"/>
        <v>0.75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816816.23</v>
      </c>
      <c r="D1183" s="1">
        <f>BILANCA!E206</f>
        <v>601537.94000000006</v>
      </c>
      <c r="E1183" s="1">
        <v>0</v>
      </c>
      <c r="F1183" s="1">
        <v>0</v>
      </c>
      <c r="G1183" s="2">
        <f t="shared" si="22"/>
        <v>403978.42200000002</v>
      </c>
      <c r="H1183" s="2">
        <f t="shared" si="23"/>
        <v>0.28999999992083758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816816.23</v>
      </c>
      <c r="D1184" s="1">
        <f>BILANCA!E207</f>
        <v>601537.94000000006</v>
      </c>
      <c r="E1184" s="1">
        <v>0</v>
      </c>
      <c r="F1184" s="1">
        <v>0</v>
      </c>
      <c r="G1184" s="2">
        <f t="shared" si="22"/>
        <v>405998.31411000004</v>
      </c>
      <c r="H1184" s="2">
        <f t="shared" si="23"/>
        <v>0.28999999992083758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474352.07</v>
      </c>
      <c r="D1185" s="1">
        <f>BILANCA!E208</f>
        <v>416690.76</v>
      </c>
      <c r="E1185" s="1">
        <v>0</v>
      </c>
      <c r="F1185" s="1">
        <v>0</v>
      </c>
      <c r="G1185" s="2">
        <f t="shared" si="22"/>
        <v>264162.18518000003</v>
      </c>
      <c r="H1185" s="2">
        <f t="shared" si="23"/>
        <v>0.30999999999767169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10871.02</v>
      </c>
      <c r="D1188" s="1">
        <f>BILANCA!E211</f>
        <v>15133.92</v>
      </c>
      <c r="E1188" s="1">
        <v>0</v>
      </c>
      <c r="F1188" s="1">
        <v>0</v>
      </c>
      <c r="G1188" s="2">
        <f t="shared" si="22"/>
        <v>8433.4663</v>
      </c>
      <c r="H1188" s="2">
        <f t="shared" si="23"/>
        <v>0.1000000000003638</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309701.87</v>
      </c>
      <c r="D1189" s="1">
        <f>BILANCA!E212</f>
        <v>154850.95000000001</v>
      </c>
      <c r="E1189" s="1">
        <v>0</v>
      </c>
      <c r="F1189" s="1">
        <v>0</v>
      </c>
      <c r="G1189" s="2">
        <f t="shared" si="22"/>
        <v>127597.17662</v>
      </c>
      <c r="H1189" s="2">
        <f t="shared" si="23"/>
        <v>0.17999999999301508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21891.27</v>
      </c>
      <c r="D1191" s="1">
        <f>BILANCA!E214</f>
        <v>14862.31</v>
      </c>
      <c r="E1191" s="1">
        <v>0</v>
      </c>
      <c r="F1191" s="1">
        <v>0</v>
      </c>
      <c r="G1191" s="2">
        <f t="shared" si="22"/>
        <v>10736.10512</v>
      </c>
      <c r="H1191" s="2">
        <f t="shared" si="23"/>
        <v>0.57999999999992724</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2643.23</v>
      </c>
      <c r="E1211" s="1">
        <v>0</v>
      </c>
      <c r="F1211" s="1">
        <v>0</v>
      </c>
      <c r="G1211" s="2">
        <f t="shared" si="22"/>
        <v>1205.31288</v>
      </c>
      <c r="H1211" s="2">
        <f t="shared" si="23"/>
        <v>0.23000000000001819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2643.23</v>
      </c>
      <c r="E1213" s="1">
        <v>0</v>
      </c>
      <c r="F1213" s="1">
        <v>0</v>
      </c>
      <c r="G1213" s="2">
        <f t="shared" si="22"/>
        <v>1215.8858</v>
      </c>
      <c r="H1213" s="2">
        <f t="shared" si="23"/>
        <v>0.23000000000001819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36073183.369999997</v>
      </c>
      <c r="D1214" s="1">
        <f>BILANCA!E237</f>
        <v>69029986.879999995</v>
      </c>
      <c r="E1214" s="1">
        <v>0</v>
      </c>
      <c r="F1214" s="1">
        <v>0</v>
      </c>
      <c r="G1214" s="2">
        <f t="shared" si="22"/>
        <v>40224759.297029994</v>
      </c>
      <c r="H1214" s="2">
        <f t="shared" si="23"/>
        <v>0.49000000208616257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34831802.100000001</v>
      </c>
      <c r="D1215" s="1">
        <f>BILANCA!E238</f>
        <v>66807263.079999998</v>
      </c>
      <c r="E1215" s="1">
        <v>0</v>
      </c>
      <c r="F1215" s="1">
        <v>0</v>
      </c>
      <c r="G1215" s="2">
        <f t="shared" si="22"/>
        <v>39079548.156320006</v>
      </c>
      <c r="H1215" s="2">
        <f t="shared" si="23"/>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35648618.329999998</v>
      </c>
      <c r="D1216" s="1">
        <f>BILANCA!E239</f>
        <v>67408801.019999996</v>
      </c>
      <c r="E1216" s="1">
        <v>0</v>
      </c>
      <c r="F1216" s="1">
        <v>0</v>
      </c>
      <c r="G1216" s="2">
        <f t="shared" si="22"/>
        <v>39718629.346210003</v>
      </c>
      <c r="H1216" s="2">
        <f t="shared" si="23"/>
        <v>0.34999999403953552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33488883.780000001</v>
      </c>
      <c r="D1217" s="1">
        <f>BILANCA!E240</f>
        <v>65249730.079999998</v>
      </c>
      <c r="E1217" s="1">
        <v>0</v>
      </c>
      <c r="F1217" s="1">
        <v>0</v>
      </c>
      <c r="G1217" s="2">
        <f t="shared" si="22"/>
        <v>38373272.481960006</v>
      </c>
      <c r="H1217" s="2">
        <f t="shared" si="23"/>
        <v>0.29999999701976776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2159734.5499999998</v>
      </c>
      <c r="D1218" s="1">
        <f>BILANCA!E241</f>
        <v>2159070.94</v>
      </c>
      <c r="E1218" s="1">
        <v>0</v>
      </c>
      <c r="F1218" s="1">
        <v>0</v>
      </c>
      <c r="G1218" s="2">
        <f t="shared" si="22"/>
        <v>1522300.9610499998</v>
      </c>
      <c r="H1218" s="2">
        <f t="shared" si="23"/>
        <v>0.51000000024214387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816816.23</v>
      </c>
      <c r="D1219" s="1">
        <f>BILANCA!E242</f>
        <v>601537.93999999994</v>
      </c>
      <c r="E1219" s="1">
        <v>0</v>
      </c>
      <c r="F1219" s="1">
        <v>0</v>
      </c>
      <c r="G1219" s="2">
        <f t="shared" si="22"/>
        <v>476694.53795999993</v>
      </c>
      <c r="H1219" s="2">
        <f t="shared" si="23"/>
        <v>0.2900000000372529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816816.23</v>
      </c>
      <c r="D1220" s="1">
        <f>BILANCA!E243</f>
        <v>601537.93999999994</v>
      </c>
      <c r="E1220" s="1">
        <v>0</v>
      </c>
      <c r="F1220" s="1">
        <v>0</v>
      </c>
      <c r="G1220" s="2">
        <f t="shared" si="22"/>
        <v>478714.43006999994</v>
      </c>
      <c r="H1220" s="2">
        <f t="shared" si="23"/>
        <v>0.2900000000372529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663875.33000000007</v>
      </c>
      <c r="D1222" s="1">
        <f>BILANCA!E245</f>
        <v>1774628.83</v>
      </c>
      <c r="E1222" s="1">
        <v>0</v>
      </c>
      <c r="F1222" s="1">
        <v>0</v>
      </c>
      <c r="G1222" s="2">
        <f t="shared" si="22"/>
        <v>1006938.78461</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1531587.36</v>
      </c>
      <c r="D1223" s="1">
        <f>BILANCA!E246</f>
        <v>2624396.29</v>
      </c>
      <c r="E1223" s="1">
        <v>0</v>
      </c>
      <c r="F1223" s="1">
        <v>0</v>
      </c>
      <c r="G1223" s="2">
        <f t="shared" si="22"/>
        <v>1627291.1856</v>
      </c>
      <c r="H1223" s="2">
        <f t="shared" si="23"/>
        <v>0.65000000013969839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1531587.36</v>
      </c>
      <c r="D1224" s="1">
        <f>BILANCA!E247</f>
        <v>2624396.29</v>
      </c>
      <c r="E1224" s="1">
        <v>0</v>
      </c>
      <c r="F1224" s="1">
        <v>0</v>
      </c>
      <c r="G1224" s="2">
        <f t="shared" si="22"/>
        <v>1634071.5655400001</v>
      </c>
      <c r="H1224" s="2">
        <f t="shared" si="23"/>
        <v>0.65000000013969839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867712.03</v>
      </c>
      <c r="D1227" s="1">
        <f>BILANCA!E250</f>
        <v>849767.46</v>
      </c>
      <c r="E1227" s="1">
        <v>0</v>
      </c>
      <c r="F1227" s="1">
        <v>0</v>
      </c>
      <c r="G1227" s="2">
        <f t="shared" si="22"/>
        <v>626408.25579999993</v>
      </c>
      <c r="H1227" s="2">
        <f t="shared" si="23"/>
        <v>0.48999999999068677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674381.25</v>
      </c>
      <c r="D1229" s="1">
        <f>BILANCA!E252</f>
        <v>847039.1</v>
      </c>
      <c r="E1229" s="1">
        <v>0</v>
      </c>
      <c r="F1229" s="1">
        <v>0</v>
      </c>
      <c r="G1229" s="2">
        <f t="shared" si="22"/>
        <v>582641.02469999995</v>
      </c>
      <c r="H1229" s="2">
        <f t="shared" si="23"/>
        <v>0.34999999997671694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193330.78</v>
      </c>
      <c r="D1230" s="1">
        <f>BILANCA!E253</f>
        <v>2728.36</v>
      </c>
      <c r="E1230" s="1">
        <v>0</v>
      </c>
      <c r="F1230" s="1">
        <v>0</v>
      </c>
      <c r="G1230" s="2">
        <f t="shared" si="22"/>
        <v>49100.512500000004</v>
      </c>
      <c r="H1230" s="2">
        <f t="shared" si="23"/>
        <v>0.58000000000129148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577072.79</v>
      </c>
      <c r="D1232" s="1">
        <f>BILANCA!E255</f>
        <v>447798.6</v>
      </c>
      <c r="E1232" s="1">
        <v>0</v>
      </c>
      <c r="F1232" s="1">
        <v>0</v>
      </c>
      <c r="G1232" s="2">
        <f t="shared" si="22"/>
        <v>366694.82750999997</v>
      </c>
      <c r="H1232" s="2">
        <f t="shared" si="23"/>
        <v>0.60999999998603016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433.15</v>
      </c>
      <c r="D1233" s="1">
        <f>BILANCA!E256</f>
        <v>296.37</v>
      </c>
      <c r="E1233" s="1">
        <v>0</v>
      </c>
      <c r="F1233" s="1">
        <v>0</v>
      </c>
      <c r="G1233" s="2">
        <f t="shared" si="22"/>
        <v>256.47249999999997</v>
      </c>
      <c r="H1233" s="2">
        <f t="shared" si="23"/>
        <v>0.51999999999998181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3760632.47</v>
      </c>
      <c r="D1236" s="1">
        <f>BILANCA!E259</f>
        <v>2239890.9</v>
      </c>
      <c r="E1236" s="1">
        <v>0</v>
      </c>
      <c r="F1236" s="1">
        <v>0</v>
      </c>
      <c r="G1236" s="2">
        <f t="shared" si="22"/>
        <v>2084824.8103100001</v>
      </c>
      <c r="H1236" s="2">
        <f t="shared" si="23"/>
        <v>0.57000000029802322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3760632.47</v>
      </c>
      <c r="D1237" s="1">
        <f>BILANCA!E260</f>
        <v>2239890.9</v>
      </c>
      <c r="E1237" s="1">
        <v>0</v>
      </c>
      <c r="F1237" s="1">
        <v>0</v>
      </c>
      <c r="G1237" s="2">
        <f t="shared" si="22"/>
        <v>2093065.2245800002</v>
      </c>
      <c r="H1237" s="2">
        <f t="shared" si="23"/>
        <v>0.57000000029802322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82614</v>
      </c>
      <c r="D1239" s="1">
        <f>BILANCA!E263</f>
        <v>2198.65</v>
      </c>
      <c r="E1239" s="1">
        <v>0</v>
      </c>
      <c r="F1239" s="1">
        <v>0</v>
      </c>
      <c r="G1239" s="2">
        <f t="shared" si="22"/>
        <v>22274.892800000001</v>
      </c>
      <c r="H1239" s="2">
        <f t="shared" si="23"/>
        <v>0.34999999999990905</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561164.82999999996</v>
      </c>
      <c r="D1240" s="1">
        <f>BILANCA!E264</f>
        <v>456352.82</v>
      </c>
      <c r="E1240" s="1">
        <v>0</v>
      </c>
      <c r="F1240" s="1">
        <v>0</v>
      </c>
      <c r="G1240" s="2">
        <f t="shared" si="22"/>
        <v>378784.71078999998</v>
      </c>
      <c r="H1240" s="2">
        <f t="shared" si="23"/>
        <v>0.3500000000349246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283695.76</v>
      </c>
      <c r="D1241" s="1">
        <f>BILANCA!E265</f>
        <v>268526.03000000003</v>
      </c>
      <c r="E1241" s="1">
        <v>0</v>
      </c>
      <c r="F1241" s="1">
        <v>0</v>
      </c>
      <c r="G1241" s="2">
        <f t="shared" si="22"/>
        <v>211752.93756000005</v>
      </c>
      <c r="H1241" s="2">
        <f t="shared" si="23"/>
        <v>0.27000000001862645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711864.7</v>
      </c>
      <c r="D1242" s="1">
        <f>BILANCA!E266</f>
        <v>0</v>
      </c>
      <c r="E1242" s="1">
        <v>0</v>
      </c>
      <c r="F1242" s="1">
        <v>0</v>
      </c>
      <c r="G1242" s="2">
        <f t="shared" ref="G1242:G1479" si="24">B1242/1000*C1242+B1242/500*D1242</f>
        <v>184372.95729999998</v>
      </c>
      <c r="H1242" s="2">
        <f t="shared" si="23"/>
        <v>0.30000000004656613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433.15</v>
      </c>
      <c r="D1243" s="1">
        <f>BILANCA!E267</f>
        <v>296.37</v>
      </c>
      <c r="E1243" s="1">
        <v>0</v>
      </c>
      <c r="F1243" s="1">
        <v>0</v>
      </c>
      <c r="G1243" s="2">
        <f t="shared" si="24"/>
        <v>266.73140000000001</v>
      </c>
      <c r="H1243" s="2">
        <f t="shared" si="23"/>
        <v>0.51999999999998181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15777.5</v>
      </c>
      <c r="D1244" s="1">
        <f>BILANCA!E268</f>
        <v>5439.83</v>
      </c>
      <c r="E1244" s="1">
        <v>0</v>
      </c>
      <c r="F1244" s="1">
        <v>0</v>
      </c>
      <c r="G1244" s="2">
        <f t="shared" si="24"/>
        <v>6957.5187599999999</v>
      </c>
      <c r="H1244" s="2">
        <f t="shared" si="23"/>
        <v>0.67000000000007276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1232.3699999999999</v>
      </c>
      <c r="D1245" s="1">
        <f>BILANCA!E269</f>
        <v>10970.86</v>
      </c>
      <c r="E1245" s="1">
        <v>0</v>
      </c>
      <c r="F1245" s="1">
        <v>0</v>
      </c>
      <c r="G1245" s="2">
        <f t="shared" si="24"/>
        <v>6071.6115800000007</v>
      </c>
      <c r="H1245" s="2">
        <f t="shared" si="23"/>
        <v>0.50999999999930878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859.32</v>
      </c>
      <c r="D1247" s="1">
        <f>BILANCA!E271</f>
        <v>859.32</v>
      </c>
      <c r="E1247" s="1">
        <v>0</v>
      </c>
      <c r="F1247" s="1">
        <v>0</v>
      </c>
      <c r="G1247" s="2">
        <f t="shared" si="24"/>
        <v>680.58144000000004</v>
      </c>
      <c r="H1247" s="2">
        <f t="shared" si="23"/>
        <v>0.64000000000010004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22843.23</v>
      </c>
      <c r="D1249" s="1">
        <f>BILANCA!E273</f>
        <v>0</v>
      </c>
      <c r="E1249" s="1">
        <v>0</v>
      </c>
      <c r="F1249" s="1">
        <v>0</v>
      </c>
      <c r="G1249" s="2">
        <f t="shared" si="24"/>
        <v>6076.29918</v>
      </c>
      <c r="H1249" s="2">
        <f t="shared" si="23"/>
        <v>0.22999999999956344</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7.03</v>
      </c>
      <c r="D1263" s="1">
        <f>BILANCA!E287</f>
        <v>1490.2</v>
      </c>
      <c r="E1263" s="1">
        <v>0</v>
      </c>
      <c r="F1263" s="1">
        <v>0</v>
      </c>
      <c r="G1263" s="2">
        <f t="shared" si="24"/>
        <v>836.48040000000003</v>
      </c>
      <c r="H1263" s="2">
        <f t="shared" si="23"/>
        <v>0.23000000000004572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296123.99</v>
      </c>
      <c r="D1264" s="1">
        <f>BILANCA!E288</f>
        <v>351659.58</v>
      </c>
      <c r="E1264" s="1">
        <v>0</v>
      </c>
      <c r="F1264" s="1">
        <v>0</v>
      </c>
      <c r="G1264" s="2">
        <f t="shared" si="24"/>
        <v>280843.52515</v>
      </c>
      <c r="H1264" s="2">
        <f t="shared" si="23"/>
        <v>0.42999999999301508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4695.51</v>
      </c>
      <c r="E1265" s="1">
        <v>0</v>
      </c>
      <c r="F1265" s="1">
        <v>0</v>
      </c>
      <c r="G1265" s="2">
        <f t="shared" si="24"/>
        <v>2648.26764</v>
      </c>
      <c r="H1265" s="2">
        <f t="shared" si="23"/>
        <v>0.48999999999978172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244283.62</v>
      </c>
      <c r="D1266" s="1">
        <f>BILANCA!E290</f>
        <v>111244.12</v>
      </c>
      <c r="E1266" s="1">
        <v>0</v>
      </c>
      <c r="F1266" s="1">
        <v>0</v>
      </c>
      <c r="G1266" s="2">
        <f t="shared" si="24"/>
        <v>132096.43637999997</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816816.23</v>
      </c>
      <c r="D1269" s="1">
        <f>BILANCA!E293</f>
        <v>601537.93999999994</v>
      </c>
      <c r="E1269" s="1">
        <v>0</v>
      </c>
      <c r="F1269" s="1">
        <v>0</v>
      </c>
      <c r="G1269" s="2">
        <f t="shared" si="24"/>
        <v>577689.14345999993</v>
      </c>
      <c r="H1269" s="2">
        <f t="shared" si="23"/>
        <v>0.2900000000372529</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27776.31</v>
      </c>
      <c r="D1271" s="1">
        <f>BILANCA!E295</f>
        <v>27021.57</v>
      </c>
      <c r="E1271" s="1">
        <v>0</v>
      </c>
      <c r="F1271" s="1">
        <v>0</v>
      </c>
      <c r="G1271" s="2">
        <f t="shared" si="24"/>
        <v>23564.001599999996</v>
      </c>
      <c r="H1271" s="2">
        <f t="shared" si="23"/>
        <v>0.74000000000160071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15181.24</v>
      </c>
      <c r="D1272" s="1">
        <f>BILANCA!E296</f>
        <v>26892.36</v>
      </c>
      <c r="E1272" s="1">
        <v>0</v>
      </c>
      <c r="F1272" s="1">
        <v>0</v>
      </c>
      <c r="G1272" s="2">
        <f t="shared" si="24"/>
        <v>19931.16244</v>
      </c>
      <c r="H1272" s="2">
        <f t="shared" si="23"/>
        <v>0.6000000000003638</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4899.13</v>
      </c>
      <c r="D1273" s="1">
        <f>BILANCA!E297</f>
        <v>5081.0600000000004</v>
      </c>
      <c r="E1273" s="1">
        <v>0</v>
      </c>
      <c r="F1273" s="1">
        <v>0</v>
      </c>
      <c r="G1273" s="2">
        <f t="shared" si="24"/>
        <v>4367.7624999999998</v>
      </c>
      <c r="H1273" s="2">
        <f t="shared" si="23"/>
        <v>0.19000000000050932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8.89</v>
      </c>
      <c r="D1274" s="1">
        <f>BILANCA!E298</f>
        <v>8.89</v>
      </c>
      <c r="E1274" s="1">
        <v>0</v>
      </c>
      <c r="F1274" s="1">
        <v>0</v>
      </c>
      <c r="G1274" s="2">
        <f t="shared" si="24"/>
        <v>7.7609700000000004</v>
      </c>
      <c r="H1274" s="2">
        <f t="shared" si="23"/>
        <v>0.21999999999999886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20624.54</v>
      </c>
      <c r="D1275" s="1">
        <f>BILANCA!E299</f>
        <v>18886.54</v>
      </c>
      <c r="E1275" s="1">
        <v>0</v>
      </c>
      <c r="F1275" s="1">
        <v>0</v>
      </c>
      <c r="G1275" s="2">
        <f t="shared" si="24"/>
        <v>17052.105039999999</v>
      </c>
      <c r="H1275" s="2">
        <f t="shared" si="23"/>
        <v>0.91999999999825377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22843.23</v>
      </c>
      <c r="D1278" s="1">
        <f>BILANCA!E302</f>
        <v>0</v>
      </c>
      <c r="E1278" s="1">
        <v>0</v>
      </c>
      <c r="F1278" s="1">
        <v>0</v>
      </c>
      <c r="G1278" s="2">
        <f t="shared" si="24"/>
        <v>6738.7528499999999</v>
      </c>
      <c r="H1278" s="2">
        <f t="shared" si="23"/>
        <v>0.22999999999956344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21891.27</v>
      </c>
      <c r="D1288" s="1">
        <f>BILANCA!E312</f>
        <v>14862.31</v>
      </c>
      <c r="E1288" s="1">
        <v>0</v>
      </c>
      <c r="F1288" s="1">
        <v>0</v>
      </c>
      <c r="G1288" s="2">
        <f t="shared" si="24"/>
        <v>15742.846449999999</v>
      </c>
      <c r="H1288" s="2">
        <f t="shared" si="23"/>
        <v>0.57999999999992724</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766206.75</v>
      </c>
      <c r="D1299" s="6">
        <f>'RAS-funkcijski'!E5</f>
        <v>872808</v>
      </c>
      <c r="E1299" s="6">
        <v>0</v>
      </c>
      <c r="F1299" s="6">
        <v>0</v>
      </c>
      <c r="G1299" s="7">
        <f t="shared" si="24"/>
        <v>2511.8227500000003</v>
      </c>
      <c r="H1299" s="7">
        <f t="shared" si="23"/>
        <v>0.25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107314.92</v>
      </c>
      <c r="D1300" s="1">
        <f>'RAS-funkcijski'!E6</f>
        <v>120357.98</v>
      </c>
      <c r="E1300" s="1">
        <v>0</v>
      </c>
      <c r="F1300" s="1">
        <v>0</v>
      </c>
      <c r="G1300" s="2">
        <f t="shared" si="24"/>
        <v>696.06176000000005</v>
      </c>
      <c r="H1300" s="2">
        <f t="shared" si="23"/>
        <v>0.10000000000582077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107314.92</v>
      </c>
      <c r="D1301" s="1">
        <f>'RAS-funkcijski'!E7</f>
        <v>120357.98</v>
      </c>
      <c r="E1301" s="1">
        <v>0</v>
      </c>
      <c r="F1301" s="1">
        <v>0</v>
      </c>
      <c r="G1301" s="2">
        <f t="shared" si="24"/>
        <v>1044.0926399999998</v>
      </c>
      <c r="H1301" s="2">
        <f t="shared" si="23"/>
        <v>0.10000000000582077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658088.86</v>
      </c>
      <c r="D1307" s="1">
        <f>'RAS-funkcijski'!E13</f>
        <v>752450.02</v>
      </c>
      <c r="E1307" s="1">
        <v>0</v>
      </c>
      <c r="F1307" s="1">
        <v>0</v>
      </c>
      <c r="G1307" s="2">
        <f t="shared" si="24"/>
        <v>19466.900099999999</v>
      </c>
      <c r="H1307" s="2">
        <f t="shared" si="23"/>
        <v>0.16000000003259629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310831.35999999999</v>
      </c>
      <c r="D1308" s="1">
        <f>'RAS-funkcijski'!E14</f>
        <v>374760.64</v>
      </c>
      <c r="E1308" s="1">
        <v>0</v>
      </c>
      <c r="F1308" s="1">
        <v>0</v>
      </c>
      <c r="G1308" s="2">
        <f t="shared" si="24"/>
        <v>10603.526400000001</v>
      </c>
      <c r="H1308" s="2">
        <f t="shared" si="23"/>
        <v>0.71999999997206032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347257.5</v>
      </c>
      <c r="D1310" s="1">
        <f>'RAS-funkcijski'!E16</f>
        <v>377689.38</v>
      </c>
      <c r="E1310" s="1">
        <v>0</v>
      </c>
      <c r="F1310" s="1">
        <v>0</v>
      </c>
      <c r="G1310" s="2">
        <f t="shared" si="24"/>
        <v>13231.635120000001</v>
      </c>
      <c r="H1310" s="2">
        <f t="shared" si="23"/>
        <v>0.88000000000465661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802.97</v>
      </c>
      <c r="D1313" s="1">
        <f>'RAS-funkcijski'!E19</f>
        <v>0</v>
      </c>
      <c r="E1313" s="1">
        <v>0</v>
      </c>
      <c r="F1313" s="1">
        <v>0</v>
      </c>
      <c r="G1313" s="2">
        <f t="shared" si="24"/>
        <v>12.044549999999999</v>
      </c>
      <c r="H1313" s="2">
        <f t="shared" si="23"/>
        <v>2.9999999999972715E-2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46</v>
      </c>
      <c r="E1316" s="1">
        <v>0</v>
      </c>
      <c r="F1316" s="1">
        <v>0</v>
      </c>
      <c r="G1316" s="2">
        <f t="shared" si="24"/>
        <v>1.6559999999999999</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46</v>
      </c>
      <c r="E1318" s="1">
        <v>0</v>
      </c>
      <c r="F1318" s="1">
        <v>0</v>
      </c>
      <c r="G1318" s="2">
        <f t="shared" si="24"/>
        <v>1.84</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84411.7</v>
      </c>
      <c r="D1322" s="1">
        <f>'RAS-funkcijski'!E28</f>
        <v>104679.47</v>
      </c>
      <c r="E1322" s="1">
        <v>0</v>
      </c>
      <c r="F1322" s="1">
        <v>0</v>
      </c>
      <c r="G1322" s="2">
        <f t="shared" si="24"/>
        <v>7050.4953599999999</v>
      </c>
      <c r="H1322" s="2">
        <f t="shared" si="23"/>
        <v>0.77000000000407454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82288.14</v>
      </c>
      <c r="D1324" s="1">
        <f>'RAS-funkcijski'!E30</f>
        <v>101361.4</v>
      </c>
      <c r="E1324" s="1">
        <v>0</v>
      </c>
      <c r="F1324" s="1">
        <v>0</v>
      </c>
      <c r="G1324" s="2">
        <f t="shared" si="24"/>
        <v>7410.2844399999994</v>
      </c>
      <c r="H1324" s="2">
        <f t="shared" si="23"/>
        <v>0.53999999999359716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2123.56</v>
      </c>
      <c r="D1328" s="1">
        <f>'RAS-funkcijski'!E34</f>
        <v>3318.07</v>
      </c>
      <c r="E1328" s="1">
        <v>0</v>
      </c>
      <c r="F1328" s="1">
        <v>0</v>
      </c>
      <c r="G1328" s="2">
        <f t="shared" si="24"/>
        <v>262.791</v>
      </c>
      <c r="H1328" s="2">
        <f t="shared" si="23"/>
        <v>0.51000000000021828</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1690693.1700000002</v>
      </c>
      <c r="D1329" s="1">
        <f>'RAS-funkcijski'!E35</f>
        <v>1449998.41</v>
      </c>
      <c r="E1329" s="1">
        <v>0</v>
      </c>
      <c r="F1329" s="1">
        <v>0</v>
      </c>
      <c r="G1329" s="2">
        <f t="shared" si="24"/>
        <v>142311.38968999998</v>
      </c>
      <c r="H1329" s="2">
        <f t="shared" si="23"/>
        <v>0.58000000007450581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16396.349999999999</v>
      </c>
      <c r="D1330" s="1">
        <f>'RAS-funkcijski'!E36</f>
        <v>12997.15</v>
      </c>
      <c r="E1330" s="1">
        <v>0</v>
      </c>
      <c r="F1330" s="1">
        <v>0</v>
      </c>
      <c r="G1330" s="2">
        <f t="shared" si="24"/>
        <v>1356.5007999999998</v>
      </c>
      <c r="H1330" s="2">
        <f t="shared" si="23"/>
        <v>0.49999999999818101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16396.349999999999</v>
      </c>
      <c r="D1331" s="1">
        <f>'RAS-funkcijski'!E37</f>
        <v>12997.15</v>
      </c>
      <c r="E1331" s="1">
        <v>0</v>
      </c>
      <c r="F1331" s="1">
        <v>0</v>
      </c>
      <c r="G1331" s="2">
        <f t="shared" si="24"/>
        <v>1398.8914500000001</v>
      </c>
      <c r="H1331" s="2">
        <f t="shared" si="23"/>
        <v>0.49999999999818101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3967.08</v>
      </c>
      <c r="D1333" s="1">
        <f>'RAS-funkcijski'!E39</f>
        <v>4298.87</v>
      </c>
      <c r="E1333" s="1">
        <v>0</v>
      </c>
      <c r="F1333" s="1">
        <v>0</v>
      </c>
      <c r="G1333" s="2">
        <f t="shared" si="24"/>
        <v>439.76870000000002</v>
      </c>
      <c r="H1333" s="2">
        <f t="shared" si="23"/>
        <v>0.21000000000003638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3967.08</v>
      </c>
      <c r="D1334" s="1">
        <f>'RAS-funkcijski'!E40</f>
        <v>4298.87</v>
      </c>
      <c r="E1334" s="1">
        <v>0</v>
      </c>
      <c r="F1334" s="1">
        <v>0</v>
      </c>
      <c r="G1334" s="2">
        <f t="shared" si="24"/>
        <v>452.33351999999991</v>
      </c>
      <c r="H1334" s="2">
        <f t="shared" si="23"/>
        <v>0.21000000000003638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84690.92</v>
      </c>
      <c r="D1344" s="1">
        <f>'RAS-funkcijski'!E50</f>
        <v>136152.31</v>
      </c>
      <c r="E1344" s="1">
        <v>0</v>
      </c>
      <c r="F1344" s="1">
        <v>0</v>
      </c>
      <c r="G1344" s="2">
        <f t="shared" si="24"/>
        <v>16421.794839999999</v>
      </c>
      <c r="H1344" s="2">
        <f t="shared" si="27"/>
        <v>0.38999999999941792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84690.92</v>
      </c>
      <c r="D1347" s="1">
        <f>'RAS-funkcijski'!E53</f>
        <v>136152.31</v>
      </c>
      <c r="E1347" s="1">
        <v>0</v>
      </c>
      <c r="F1347" s="1">
        <v>0</v>
      </c>
      <c r="G1347" s="2">
        <f t="shared" si="24"/>
        <v>17492.781460000002</v>
      </c>
      <c r="H1347" s="2">
        <f t="shared" si="27"/>
        <v>0.38999999999941792</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31358.98</v>
      </c>
      <c r="D1348" s="1">
        <f>'RAS-funkcijski'!E54</f>
        <v>78069.61</v>
      </c>
      <c r="E1348" s="1">
        <v>0</v>
      </c>
      <c r="F1348" s="1">
        <v>0</v>
      </c>
      <c r="G1348" s="2">
        <f t="shared" si="24"/>
        <v>9374.91</v>
      </c>
      <c r="H1348" s="2">
        <f t="shared" si="27"/>
        <v>0.40999999999985448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31358.98</v>
      </c>
      <c r="D1349" s="1">
        <f>'RAS-funkcijski'!E55</f>
        <v>78069.61</v>
      </c>
      <c r="E1349" s="1">
        <v>0</v>
      </c>
      <c r="F1349" s="1">
        <v>0</v>
      </c>
      <c r="G1349" s="2">
        <f t="shared" si="24"/>
        <v>9562.4081999999999</v>
      </c>
      <c r="H1349" s="2">
        <f t="shared" si="27"/>
        <v>0.40999999999985448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1542857.5</v>
      </c>
      <c r="D1355" s="1">
        <f>'RAS-funkcijski'!E61</f>
        <v>1206959.71</v>
      </c>
      <c r="E1355" s="1">
        <v>0</v>
      </c>
      <c r="F1355" s="1">
        <v>0</v>
      </c>
      <c r="G1355" s="2">
        <f t="shared" si="24"/>
        <v>225536.28443999999</v>
      </c>
      <c r="H1355" s="2">
        <f t="shared" si="27"/>
        <v>0.7900000000372529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48443.83</v>
      </c>
      <c r="D1358" s="1">
        <f>'RAS-funkcijski'!E64</f>
        <v>208529.06</v>
      </c>
      <c r="E1358" s="1">
        <v>0</v>
      </c>
      <c r="F1358" s="1">
        <v>0</v>
      </c>
      <c r="G1358" s="2">
        <f t="shared" si="24"/>
        <v>27930.116999999998</v>
      </c>
      <c r="H1358" s="2">
        <f t="shared" si="27"/>
        <v>0.22999999999592546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1494413.67</v>
      </c>
      <c r="D1359" s="1">
        <f>'RAS-funkcijski'!E65</f>
        <v>998430.65</v>
      </c>
      <c r="E1359" s="1">
        <v>0</v>
      </c>
      <c r="F1359" s="1">
        <v>0</v>
      </c>
      <c r="G1359" s="2">
        <f t="shared" si="24"/>
        <v>212967.77317</v>
      </c>
      <c r="H1359" s="2">
        <f t="shared" si="27"/>
        <v>0.68000000005122274</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11422.34</v>
      </c>
      <c r="D1368" s="1">
        <f>'RAS-funkcijski'!E74</f>
        <v>11520.76</v>
      </c>
      <c r="E1368" s="1">
        <v>0</v>
      </c>
      <c r="F1368" s="1">
        <v>0</v>
      </c>
      <c r="G1368" s="2">
        <f t="shared" si="24"/>
        <v>2412.4702000000002</v>
      </c>
      <c r="H1368" s="2">
        <f t="shared" si="27"/>
        <v>0.57999999999992724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39682.79</v>
      </c>
      <c r="D1369" s="1">
        <f>'RAS-funkcijski'!E75</f>
        <v>25179.25</v>
      </c>
      <c r="E1369" s="1">
        <v>0</v>
      </c>
      <c r="F1369" s="1">
        <v>0</v>
      </c>
      <c r="G1369" s="2">
        <f t="shared" si="24"/>
        <v>6392.9315899999992</v>
      </c>
      <c r="H1369" s="2">
        <f t="shared" si="27"/>
        <v>0.45999999999912689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13347.91</v>
      </c>
      <c r="D1370" s="1">
        <f>'RAS-funkcijski'!E76</f>
        <v>889.51</v>
      </c>
      <c r="E1370" s="1">
        <v>0</v>
      </c>
      <c r="F1370" s="1">
        <v>0</v>
      </c>
      <c r="G1370" s="2">
        <f t="shared" si="24"/>
        <v>1089.13896</v>
      </c>
      <c r="H1370" s="2">
        <f t="shared" si="27"/>
        <v>0.58000000000015461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14117.13</v>
      </c>
      <c r="D1372" s="1">
        <f>'RAS-funkcijski'!E78</f>
        <v>7659.48</v>
      </c>
      <c r="E1372" s="1">
        <v>0</v>
      </c>
      <c r="F1372" s="1">
        <v>0</v>
      </c>
      <c r="G1372" s="2">
        <f t="shared" si="24"/>
        <v>2178.2706600000001</v>
      </c>
      <c r="H1372" s="2">
        <f t="shared" si="27"/>
        <v>0.60999999999876309</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12217.75</v>
      </c>
      <c r="D1375" s="1">
        <f>'RAS-funkcijski'!E81</f>
        <v>16630.259999999998</v>
      </c>
      <c r="E1375" s="1">
        <v>0</v>
      </c>
      <c r="F1375" s="1">
        <v>0</v>
      </c>
      <c r="G1375" s="2">
        <f t="shared" si="24"/>
        <v>3501.8267900000001</v>
      </c>
      <c r="H1375" s="2">
        <f t="shared" si="27"/>
        <v>0.50999999999839929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890634.08</v>
      </c>
      <c r="D1376" s="1">
        <f>'RAS-funkcijski'!E82</f>
        <v>995867.64</v>
      </c>
      <c r="E1376" s="1">
        <v>0</v>
      </c>
      <c r="F1376" s="1">
        <v>0</v>
      </c>
      <c r="G1376" s="2">
        <f t="shared" si="24"/>
        <v>224824.81007999997</v>
      </c>
      <c r="H1376" s="2">
        <f t="shared" si="27"/>
        <v>0.43999999994412065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247.47</v>
      </c>
      <c r="D1377" s="1">
        <f>'RAS-funkcijski'!E83</f>
        <v>247.44</v>
      </c>
      <c r="E1377" s="1">
        <v>0</v>
      </c>
      <c r="F1377" s="1">
        <v>0</v>
      </c>
      <c r="G1377" s="2">
        <f t="shared" si="24"/>
        <v>58.645650000000003</v>
      </c>
      <c r="H1377" s="2">
        <f t="shared" si="27"/>
        <v>0.90999999999999659</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645243.89</v>
      </c>
      <c r="D1378" s="1">
        <f>'RAS-funkcijski'!E84</f>
        <v>725576.02</v>
      </c>
      <c r="E1378" s="1">
        <v>0</v>
      </c>
      <c r="F1378" s="1">
        <v>0</v>
      </c>
      <c r="G1378" s="2">
        <f t="shared" si="24"/>
        <v>167711.67440000002</v>
      </c>
      <c r="H1378" s="2">
        <f t="shared" si="27"/>
        <v>0.13000000000465661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107656.6</v>
      </c>
      <c r="D1380" s="1">
        <f>'RAS-funkcijski'!E86</f>
        <v>91625.81</v>
      </c>
      <c r="E1380" s="1">
        <v>0</v>
      </c>
      <c r="F1380" s="1">
        <v>0</v>
      </c>
      <c r="G1380" s="2">
        <f t="shared" si="24"/>
        <v>23854.474040000001</v>
      </c>
      <c r="H1380" s="2">
        <f t="shared" si="27"/>
        <v>0.58999999999650754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137486.12</v>
      </c>
      <c r="D1382" s="1">
        <f>'RAS-funkcijski'!E88</f>
        <v>178418.37</v>
      </c>
      <c r="E1382" s="1">
        <v>0</v>
      </c>
      <c r="F1382" s="1">
        <v>0</v>
      </c>
      <c r="G1382" s="2">
        <f t="shared" si="24"/>
        <v>41523.120240000004</v>
      </c>
      <c r="H1382" s="2">
        <f t="shared" si="27"/>
        <v>0.48999999999068677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83426.510000000009</v>
      </c>
      <c r="D1383" s="1">
        <f>'RAS-funkcijski'!E89</f>
        <v>80362.429999999993</v>
      </c>
      <c r="E1383" s="1">
        <v>0</v>
      </c>
      <c r="F1383" s="1">
        <v>0</v>
      </c>
      <c r="G1383" s="2">
        <f t="shared" si="24"/>
        <v>20752.866450000001</v>
      </c>
      <c r="H1383" s="2">
        <f t="shared" si="27"/>
        <v>0.91999999998370185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18887.12</v>
      </c>
      <c r="D1388" s="1">
        <f>'RAS-funkcijski'!E94</f>
        <v>18646.650000000001</v>
      </c>
      <c r="E1388" s="1">
        <v>0</v>
      </c>
      <c r="F1388" s="1">
        <v>0</v>
      </c>
      <c r="G1388" s="2">
        <f t="shared" si="24"/>
        <v>5056.2377999999999</v>
      </c>
      <c r="H1388" s="2">
        <f t="shared" si="27"/>
        <v>0.46999999999752617</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18887.12</v>
      </c>
      <c r="D1389" s="1">
        <f>'RAS-funkcijski'!E95</f>
        <v>18646.650000000001</v>
      </c>
      <c r="E1389" s="1">
        <v>0</v>
      </c>
      <c r="F1389" s="1">
        <v>0</v>
      </c>
      <c r="G1389" s="2">
        <f t="shared" si="24"/>
        <v>5112.4182199999996</v>
      </c>
      <c r="H1389" s="2">
        <f t="shared" si="27"/>
        <v>0.46999999999752617</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5308.91</v>
      </c>
      <c r="D1393" s="1">
        <f>'RAS-funkcijski'!E99</f>
        <v>5309</v>
      </c>
      <c r="E1393" s="1">
        <v>0</v>
      </c>
      <c r="F1393" s="1">
        <v>0</v>
      </c>
      <c r="G1393" s="2">
        <f t="shared" si="24"/>
        <v>1513.05645</v>
      </c>
      <c r="H1393" s="2">
        <f t="shared" si="27"/>
        <v>9.0000000000145519E-2</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5308.91</v>
      </c>
      <c r="D1396" s="1">
        <f>'RAS-funkcijski'!E102</f>
        <v>5309</v>
      </c>
      <c r="E1396" s="1">
        <v>0</v>
      </c>
      <c r="F1396" s="1">
        <v>0</v>
      </c>
      <c r="G1396" s="2">
        <f t="shared" si="24"/>
        <v>1560.83718</v>
      </c>
      <c r="H1396" s="2">
        <f t="shared" si="27"/>
        <v>9.0000000000145519E-2</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28970.83</v>
      </c>
      <c r="D1398" s="1">
        <f>'RAS-funkcijski'!E104</f>
        <v>30341.77</v>
      </c>
      <c r="E1398" s="1">
        <v>0</v>
      </c>
      <c r="F1398" s="1">
        <v>0</v>
      </c>
      <c r="G1398" s="2">
        <f t="shared" si="24"/>
        <v>8965.4370000000017</v>
      </c>
      <c r="H1398" s="2">
        <f t="shared" si="27"/>
        <v>0.39999999999781721</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30259.65</v>
      </c>
      <c r="D1400" s="1">
        <f>'RAS-funkcijski'!E106</f>
        <v>26065.01</v>
      </c>
      <c r="E1400" s="1">
        <v>0</v>
      </c>
      <c r="F1400" s="1">
        <v>0</v>
      </c>
      <c r="G1400" s="2">
        <f t="shared" si="24"/>
        <v>8403.7463399999997</v>
      </c>
      <c r="H1400" s="2">
        <f t="shared" si="27"/>
        <v>0.3599999999969441</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398516.74</v>
      </c>
      <c r="D1401" s="1">
        <f>'RAS-funkcijski'!E107</f>
        <v>486848.5</v>
      </c>
      <c r="E1401" s="1">
        <v>0</v>
      </c>
      <c r="F1401" s="1">
        <v>0</v>
      </c>
      <c r="G1401" s="2">
        <f t="shared" si="24"/>
        <v>141338.01522</v>
      </c>
      <c r="H1401" s="2">
        <f t="shared" si="27"/>
        <v>0.76000000000931323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87899.16</v>
      </c>
      <c r="D1402" s="1">
        <f>'RAS-funkcijski'!E108</f>
        <v>94501.42</v>
      </c>
      <c r="E1402" s="1">
        <v>0</v>
      </c>
      <c r="F1402" s="1">
        <v>0</v>
      </c>
      <c r="G1402" s="2">
        <f t="shared" si="24"/>
        <v>28797.808000000001</v>
      </c>
      <c r="H1402" s="2">
        <f t="shared" si="27"/>
        <v>0.58000000000174623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41445.17</v>
      </c>
      <c r="D1403" s="1">
        <f>'RAS-funkcijski'!E109</f>
        <v>42891.6</v>
      </c>
      <c r="E1403" s="1">
        <v>0</v>
      </c>
      <c r="F1403" s="1">
        <v>0</v>
      </c>
      <c r="G1403" s="2">
        <f t="shared" si="24"/>
        <v>13358.97885</v>
      </c>
      <c r="H1403" s="2">
        <f t="shared" si="27"/>
        <v>0.56999999999970896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15916.45</v>
      </c>
      <c r="D1405" s="1">
        <f>'RAS-funkcijski'!E111</f>
        <v>7654.23</v>
      </c>
      <c r="E1405" s="1">
        <v>0</v>
      </c>
      <c r="F1405" s="1">
        <v>0</v>
      </c>
      <c r="G1405" s="2">
        <f t="shared" si="24"/>
        <v>3341.0653699999998</v>
      </c>
      <c r="H1405" s="2">
        <f t="shared" si="27"/>
        <v>0.68000000000029104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2947.01</v>
      </c>
      <c r="E1406" s="1">
        <v>0</v>
      </c>
      <c r="F1406" s="1">
        <v>0</v>
      </c>
      <c r="G1406" s="2">
        <f t="shared" si="24"/>
        <v>636.55416000000002</v>
      </c>
      <c r="H1406" s="2">
        <f t="shared" si="27"/>
        <v>1.0000000000218279E-2</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253255.96</v>
      </c>
      <c r="D1407" s="1">
        <f>'RAS-funkcijski'!E113</f>
        <v>338854.24</v>
      </c>
      <c r="E1407" s="1">
        <v>0</v>
      </c>
      <c r="F1407" s="1">
        <v>0</v>
      </c>
      <c r="G1407" s="2">
        <f t="shared" si="24"/>
        <v>101475.12396</v>
      </c>
      <c r="H1407" s="2">
        <f t="shared" si="27"/>
        <v>0.27999999999883585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1162603.7000000002</v>
      </c>
      <c r="D1408" s="1">
        <f>'RAS-funkcijski'!E114</f>
        <v>1605967.6099999999</v>
      </c>
      <c r="E1408" s="1">
        <v>0</v>
      </c>
      <c r="F1408" s="1">
        <v>0</v>
      </c>
      <c r="G1408" s="2">
        <f t="shared" si="24"/>
        <v>481199.28119999997</v>
      </c>
      <c r="H1408" s="2">
        <f t="shared" si="27"/>
        <v>0.68999999994412065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1118972.1300000001</v>
      </c>
      <c r="D1409" s="1">
        <f>'RAS-funkcijski'!E115</f>
        <v>1555875.96</v>
      </c>
      <c r="E1409" s="1">
        <v>0</v>
      </c>
      <c r="F1409" s="1">
        <v>0</v>
      </c>
      <c r="G1409" s="2">
        <f t="shared" si="24"/>
        <v>469610.36955</v>
      </c>
      <c r="H1409" s="2">
        <f t="shared" si="27"/>
        <v>0.17000000015832484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1031617.06</v>
      </c>
      <c r="D1410" s="1">
        <f>'RAS-funkcijski'!E116</f>
        <v>1457341.75</v>
      </c>
      <c r="E1410" s="1">
        <v>0</v>
      </c>
      <c r="F1410" s="1">
        <v>0</v>
      </c>
      <c r="G1410" s="2">
        <f t="shared" si="24"/>
        <v>441985.66272000002</v>
      </c>
      <c r="H1410" s="2">
        <f t="shared" si="27"/>
        <v>0.31000000005587935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87355.07</v>
      </c>
      <c r="D1411" s="1">
        <f>'RAS-funkcijski'!E117</f>
        <v>98534.21</v>
      </c>
      <c r="E1411" s="1">
        <v>0</v>
      </c>
      <c r="F1411" s="1">
        <v>0</v>
      </c>
      <c r="G1411" s="2">
        <f t="shared" si="24"/>
        <v>32139.854370000005</v>
      </c>
      <c r="H1411" s="2">
        <f t="shared" si="27"/>
        <v>0.28000000001338776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43631.57</v>
      </c>
      <c r="D1422" s="1">
        <f>'RAS-funkcijski'!E128</f>
        <v>50091.65</v>
      </c>
      <c r="E1422" s="1">
        <v>0</v>
      </c>
      <c r="F1422" s="1">
        <v>0</v>
      </c>
      <c r="G1422" s="2">
        <f t="shared" si="24"/>
        <v>17833.043879999997</v>
      </c>
      <c r="H1422" s="2">
        <f t="shared" si="27"/>
        <v>0.77999999999883585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161331.01</v>
      </c>
      <c r="D1423" s="1">
        <f>'RAS-funkcijski'!E129</f>
        <v>176669.59999999998</v>
      </c>
      <c r="E1423" s="1">
        <v>0</v>
      </c>
      <c r="F1423" s="1">
        <v>0</v>
      </c>
      <c r="G1423" s="2">
        <f t="shared" si="24"/>
        <v>64333.776249999995</v>
      </c>
      <c r="H1423" s="2">
        <f t="shared" si="27"/>
        <v>0.41000000003259629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14498.04</v>
      </c>
      <c r="D1424" s="1">
        <f>'RAS-funkcijski'!E130</f>
        <v>7797.15</v>
      </c>
      <c r="E1424" s="1">
        <v>0</v>
      </c>
      <c r="F1424" s="1">
        <v>0</v>
      </c>
      <c r="G1424" s="2">
        <f t="shared" si="24"/>
        <v>3791.6348399999997</v>
      </c>
      <c r="H1424" s="2">
        <f t="shared" si="27"/>
        <v>0.19000000000050932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14498.04</v>
      </c>
      <c r="D1426" s="1">
        <f>'RAS-funkcijski'!E132</f>
        <v>7797.15</v>
      </c>
      <c r="E1426" s="1">
        <v>0</v>
      </c>
      <c r="F1426" s="1">
        <v>0</v>
      </c>
      <c r="G1426" s="2">
        <f t="shared" si="24"/>
        <v>3851.81952</v>
      </c>
      <c r="H1426" s="2">
        <f t="shared" si="27"/>
        <v>0.19000000000050932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61487.6</v>
      </c>
      <c r="D1427" s="1">
        <f>'RAS-funkcijski'!E133</f>
        <v>60035.77</v>
      </c>
      <c r="E1427" s="1">
        <v>0</v>
      </c>
      <c r="F1427" s="1">
        <v>0</v>
      </c>
      <c r="G1427" s="2">
        <f t="shared" si="24"/>
        <v>23421.129059999999</v>
      </c>
      <c r="H1427" s="2">
        <f t="shared" si="27"/>
        <v>0.63000000000465661</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73400.320000000007</v>
      </c>
      <c r="D1429" s="1">
        <f>'RAS-funkcijski'!E135</f>
        <v>93737.17</v>
      </c>
      <c r="E1429" s="1">
        <v>0</v>
      </c>
      <c r="F1429" s="1">
        <v>0</v>
      </c>
      <c r="G1429" s="2">
        <f t="shared" si="24"/>
        <v>34174.580459999997</v>
      </c>
      <c r="H1429" s="2">
        <f t="shared" si="27"/>
        <v>0.49000000000523869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11945.05</v>
      </c>
      <c r="D1434" s="1">
        <f>'RAS-funkcijski'!E140</f>
        <v>15099.51</v>
      </c>
      <c r="E1434" s="1">
        <v>0</v>
      </c>
      <c r="F1434" s="1">
        <v>0</v>
      </c>
      <c r="G1434" s="2">
        <f t="shared" si="24"/>
        <v>5731.5935200000004</v>
      </c>
      <c r="H1434" s="2">
        <f t="shared" si="27"/>
        <v>0.53999999999905413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5277506.45</v>
      </c>
      <c r="D1435" s="13">
        <f>'RAS-funkcijski'!E141</f>
        <v>5798426.9100000001</v>
      </c>
      <c r="E1435" s="13">
        <v>0</v>
      </c>
      <c r="F1435" s="13">
        <v>0</v>
      </c>
      <c r="G1435" s="14">
        <f t="shared" si="24"/>
        <v>2311787.3569900002</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33678559.219999999</v>
      </c>
      <c r="D1436" s="6">
        <f>'P-VRIO'!E5</f>
        <v>3142919.96</v>
      </c>
      <c r="E1436" s="6">
        <v>0</v>
      </c>
      <c r="F1436" s="6">
        <v>0</v>
      </c>
      <c r="G1436" s="7">
        <f t="shared" si="24"/>
        <v>39964.399140000001</v>
      </c>
      <c r="H1436" s="7">
        <f t="shared" si="27"/>
        <v>0.25999999884516001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33678559.219999999</v>
      </c>
      <c r="D1453" s="1">
        <f>'P-VRIO'!E22</f>
        <v>3142919.96</v>
      </c>
      <c r="E1453" s="1">
        <v>0</v>
      </c>
      <c r="F1453" s="1">
        <v>0</v>
      </c>
      <c r="G1453" s="2">
        <f t="shared" si="24"/>
        <v>719359.18451999989</v>
      </c>
      <c r="H1453" s="2">
        <f t="shared" si="27"/>
        <v>0.25999999884516001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33678559.219999999</v>
      </c>
      <c r="D1454" s="1">
        <f>'P-VRIO'!E23</f>
        <v>3061815.16</v>
      </c>
      <c r="E1454" s="1">
        <v>0</v>
      </c>
      <c r="F1454" s="1">
        <v>0</v>
      </c>
      <c r="G1454" s="2">
        <f t="shared" si="24"/>
        <v>756241.60126000002</v>
      </c>
      <c r="H1454" s="2">
        <f t="shared" si="27"/>
        <v>0.37999999895691872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33661505.82</v>
      </c>
      <c r="D1455" s="1">
        <f>'P-VRIO'!E24</f>
        <v>3050940.67</v>
      </c>
      <c r="E1455" s="1">
        <v>0</v>
      </c>
      <c r="F1455" s="1">
        <v>0</v>
      </c>
      <c r="G1455" s="2">
        <f t="shared" si="24"/>
        <v>795267.74320000003</v>
      </c>
      <c r="H1455" s="2">
        <f t="shared" si="27"/>
        <v>0.50999999977648258</v>
      </c>
      <c r="I1455" s="10">
        <f t="shared" ref="I1455:I1460" si="30">G1455*H1455</f>
        <v>405586.54885424383</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17053.400000000001</v>
      </c>
      <c r="D1456" s="1">
        <f>'P-VRIO'!E25</f>
        <v>10874.49</v>
      </c>
      <c r="E1456" s="1">
        <v>0</v>
      </c>
      <c r="F1456" s="1">
        <v>0</v>
      </c>
      <c r="G1456" s="2">
        <f t="shared" si="24"/>
        <v>814.84998000000007</v>
      </c>
      <c r="H1456" s="2">
        <f t="shared" si="27"/>
        <v>0.89000000000123691</v>
      </c>
      <c r="I1456" s="10">
        <f t="shared" si="30"/>
        <v>725.21648220100792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81104.800000000003</v>
      </c>
      <c r="E1461" s="1">
        <v>0</v>
      </c>
      <c r="F1461" s="1">
        <v>0</v>
      </c>
      <c r="G1461" s="2">
        <f t="shared" si="24"/>
        <v>4217.4495999999999</v>
      </c>
      <c r="H1461" s="2">
        <f t="shared" si="27"/>
        <v>0.19999999999708962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52.27</v>
      </c>
      <c r="E1462" s="1">
        <v>0</v>
      </c>
      <c r="F1462" s="1">
        <v>0</v>
      </c>
      <c r="G1462" s="2">
        <f t="shared" si="24"/>
        <v>2.8225800000000003</v>
      </c>
      <c r="H1462" s="2">
        <f t="shared" si="27"/>
        <v>0.27000000000000313</v>
      </c>
      <c r="I1462" s="10">
        <f t="shared" ref="I1462:I1468" si="31">G1462*H1462</f>
        <v>0.76209660000000889</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67232.03</v>
      </c>
      <c r="E1464" s="1">
        <v>0</v>
      </c>
      <c r="F1464" s="1">
        <v>0</v>
      </c>
      <c r="G1464" s="2">
        <f t="shared" si="24"/>
        <v>3899.4577400000003</v>
      </c>
      <c r="H1464" s="2">
        <f t="shared" si="27"/>
        <v>2.9999999998835847E-2</v>
      </c>
      <c r="I1464" s="10">
        <f t="shared" si="31"/>
        <v>116.98373219546045</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3.61</v>
      </c>
      <c r="E1466" s="1">
        <v>0</v>
      </c>
      <c r="F1466" s="1">
        <v>0</v>
      </c>
      <c r="G1466" s="2">
        <f t="shared" si="24"/>
        <v>0.22381999999999999</v>
      </c>
      <c r="H1466" s="2">
        <f t="shared" si="27"/>
        <v>0.39000000000000012</v>
      </c>
      <c r="I1466" s="10">
        <f t="shared" si="31"/>
        <v>8.7289800000000028E-2</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13816.89</v>
      </c>
      <c r="E1467" s="1">
        <v>0</v>
      </c>
      <c r="F1467" s="1">
        <v>0</v>
      </c>
      <c r="G1467" s="2">
        <f t="shared" si="24"/>
        <v>884.28095999999994</v>
      </c>
      <c r="H1467" s="2">
        <f t="shared" si="27"/>
        <v>0.11000000000058208</v>
      </c>
      <c r="I1467" s="10">
        <f t="shared" si="31"/>
        <v>97.270905600514709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1357230.87</v>
      </c>
      <c r="D1480" s="6"/>
      <c r="E1480" s="6">
        <v>0</v>
      </c>
      <c r="F1480" s="6">
        <v>0</v>
      </c>
      <c r="G1480" s="7">
        <f t="shared" ref="G1480:G1580" si="34">B1480/1000*C1480</f>
        <v>1357.2308700000001</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5722583.4700000007</v>
      </c>
      <c r="D1481" s="1">
        <v>0</v>
      </c>
      <c r="E1481" s="1">
        <v>0</v>
      </c>
      <c r="F1481" s="1">
        <v>0</v>
      </c>
      <c r="G1481" s="2">
        <f t="shared" si="34"/>
        <v>11445.166940000001</v>
      </c>
      <c r="H1481" s="2">
        <f t="shared" si="35"/>
        <v>0.47000000067055225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4145379.53</v>
      </c>
      <c r="D1483" s="1">
        <v>0</v>
      </c>
      <c r="E1483" s="1">
        <v>0</v>
      </c>
      <c r="F1483" s="1">
        <v>0</v>
      </c>
      <c r="G1483" s="2">
        <f t="shared" si="34"/>
        <v>16581.518120000001</v>
      </c>
      <c r="H1483" s="2">
        <f t="shared" si="35"/>
        <v>0.47000000020489097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1192342.6299999999</v>
      </c>
      <c r="D1484" s="1">
        <v>0</v>
      </c>
      <c r="E1484" s="1">
        <v>0</v>
      </c>
      <c r="F1484" s="1">
        <v>0</v>
      </c>
      <c r="G1484" s="2">
        <f t="shared" si="34"/>
        <v>5961.7131499999996</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1408949.48</v>
      </c>
      <c r="D1485" s="1">
        <v>0</v>
      </c>
      <c r="E1485" s="1">
        <v>0</v>
      </c>
      <c r="F1485" s="1">
        <v>0</v>
      </c>
      <c r="G1485" s="2">
        <f t="shared" si="34"/>
        <v>8453.6968799999995</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15653.33</v>
      </c>
      <c r="D1486" s="1">
        <v>0</v>
      </c>
      <c r="E1486" s="1">
        <v>0</v>
      </c>
      <c r="F1486" s="1">
        <v>0</v>
      </c>
      <c r="G1486" s="2">
        <f t="shared" si="34"/>
        <v>109.57331000000001</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295752.15000000002</v>
      </c>
      <c r="D1487" s="1">
        <v>0</v>
      </c>
      <c r="E1487" s="1">
        <v>0</v>
      </c>
      <c r="F1487" s="1">
        <v>0</v>
      </c>
      <c r="G1487" s="2">
        <f t="shared" si="34"/>
        <v>2366.0172000000002</v>
      </c>
      <c r="H1487" s="2">
        <f t="shared" si="35"/>
        <v>0.15000000002328306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252421.52</v>
      </c>
      <c r="D1489" s="1">
        <v>0</v>
      </c>
      <c r="E1489" s="1">
        <v>0</v>
      </c>
      <c r="F1489" s="1">
        <v>0</v>
      </c>
      <c r="G1489" s="2">
        <f t="shared" si="34"/>
        <v>2524.2152000000001</v>
      </c>
      <c r="H1489" s="2">
        <f t="shared" si="35"/>
        <v>0.48000000001047738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980260.42</v>
      </c>
      <c r="D1491" s="1">
        <v>0</v>
      </c>
      <c r="E1491" s="1">
        <v>0</v>
      </c>
      <c r="F1491" s="1">
        <v>0</v>
      </c>
      <c r="G1491" s="2">
        <f t="shared" si="34"/>
        <v>11763.125040000001</v>
      </c>
      <c r="H1491" s="2">
        <f t="shared" si="35"/>
        <v>0.42000000004190952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1572941.04</v>
      </c>
      <c r="D1492" s="1">
        <v>0</v>
      </c>
      <c r="E1492" s="1">
        <v>0</v>
      </c>
      <c r="F1492" s="1">
        <v>0</v>
      </c>
      <c r="G1492" s="2">
        <f t="shared" si="34"/>
        <v>20448.233519999998</v>
      </c>
      <c r="H1492" s="2">
        <f t="shared" si="35"/>
        <v>4.0000000037252903E-2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4262.8999999999996</v>
      </c>
      <c r="D1493" s="1">
        <v>0</v>
      </c>
      <c r="E1493" s="1">
        <v>0</v>
      </c>
      <c r="F1493" s="1">
        <v>0</v>
      </c>
      <c r="G1493" s="2">
        <f t="shared" si="34"/>
        <v>59.680599999999998</v>
      </c>
      <c r="H1493" s="2">
        <f t="shared" si="35"/>
        <v>0.1000000000003638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4262.8999999999996</v>
      </c>
      <c r="D1497" s="1">
        <v>0</v>
      </c>
      <c r="E1497" s="1">
        <v>0</v>
      </c>
      <c r="F1497" s="1">
        <v>0</v>
      </c>
      <c r="G1497" s="2">
        <f t="shared" si="34"/>
        <v>76.732199999999992</v>
      </c>
      <c r="H1497" s="2">
        <f t="shared" si="35"/>
        <v>0.1000000000003638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6009186.9900000012</v>
      </c>
      <c r="D1499" s="1">
        <v>0</v>
      </c>
      <c r="E1499" s="1">
        <v>0</v>
      </c>
      <c r="F1499" s="1">
        <v>0</v>
      </c>
      <c r="G1499" s="2">
        <f t="shared" si="34"/>
        <v>120183.73980000002</v>
      </c>
      <c r="H1499" s="2">
        <f t="shared" si="35"/>
        <v>9.9999988451600075E-3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4088360.7700000005</v>
      </c>
      <c r="D1501" s="1">
        <v>0</v>
      </c>
      <c r="E1501" s="1">
        <v>0</v>
      </c>
      <c r="F1501" s="1">
        <v>0</v>
      </c>
      <c r="G1501" s="2">
        <f t="shared" si="34"/>
        <v>89943.93694</v>
      </c>
      <c r="H1501" s="2">
        <f t="shared" si="35"/>
        <v>0.22999999951571226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1188874</v>
      </c>
      <c r="D1502" s="1">
        <v>0</v>
      </c>
      <c r="E1502" s="1">
        <v>0</v>
      </c>
      <c r="F1502" s="1">
        <v>0</v>
      </c>
      <c r="G1502" s="2">
        <f t="shared" si="34"/>
        <v>27344.101999999999</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1388506.49</v>
      </c>
      <c r="D1503" s="1">
        <v>0</v>
      </c>
      <c r="E1503" s="1">
        <v>0</v>
      </c>
      <c r="F1503" s="1">
        <v>0</v>
      </c>
      <c r="G1503" s="2">
        <f t="shared" si="34"/>
        <v>33324.155760000001</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17149.18</v>
      </c>
      <c r="D1504" s="1">
        <v>0</v>
      </c>
      <c r="E1504" s="1">
        <v>0</v>
      </c>
      <c r="F1504" s="1">
        <v>0</v>
      </c>
      <c r="G1504" s="2">
        <f t="shared" si="34"/>
        <v>428.72950000000003</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250697.36</v>
      </c>
      <c r="D1505" s="1">
        <v>0</v>
      </c>
      <c r="E1505" s="1">
        <v>0</v>
      </c>
      <c r="F1505" s="1">
        <v>0</v>
      </c>
      <c r="G1505" s="2">
        <f t="shared" si="34"/>
        <v>6518.1313599999994</v>
      </c>
      <c r="H1505" s="2">
        <f t="shared" si="35"/>
        <v>0.35999999998603016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247689</v>
      </c>
      <c r="D1507" s="1">
        <v>0</v>
      </c>
      <c r="E1507" s="1">
        <v>0</v>
      </c>
      <c r="F1507" s="1">
        <v>0</v>
      </c>
      <c r="G1507" s="2">
        <f t="shared" si="34"/>
        <v>6935.2920000000004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995444.74</v>
      </c>
      <c r="D1509" s="1">
        <v>0</v>
      </c>
      <c r="E1509" s="1">
        <v>0</v>
      </c>
      <c r="F1509" s="1">
        <v>0</v>
      </c>
      <c r="G1509" s="2">
        <f t="shared" si="34"/>
        <v>29863.342199999999</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1701285.03</v>
      </c>
      <c r="D1510" s="1">
        <v>0</v>
      </c>
      <c r="E1510" s="1">
        <v>0</v>
      </c>
      <c r="F1510" s="1">
        <v>0</v>
      </c>
      <c r="G1510" s="2">
        <f t="shared" si="34"/>
        <v>52739.835930000001</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219541.19</v>
      </c>
      <c r="D1511" s="1">
        <v>0</v>
      </c>
      <c r="E1511" s="1">
        <v>0</v>
      </c>
      <c r="F1511" s="1">
        <v>0</v>
      </c>
      <c r="G1511" s="2">
        <f t="shared" si="34"/>
        <v>7025.31808</v>
      </c>
      <c r="H1511" s="2">
        <f t="shared" si="35"/>
        <v>0.19000000000232831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219541.19</v>
      </c>
      <c r="D1515" s="1">
        <v>0</v>
      </c>
      <c r="E1515" s="1">
        <v>0</v>
      </c>
      <c r="F1515" s="1">
        <v>0</v>
      </c>
      <c r="G1515" s="2">
        <f t="shared" si="34"/>
        <v>7903.4828399999997</v>
      </c>
      <c r="H1515" s="2">
        <f t="shared" si="35"/>
        <v>0.19000000000232831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1070627.3499999996</v>
      </c>
      <c r="D1517" s="1">
        <v>0</v>
      </c>
      <c r="E1517" s="1">
        <v>0</v>
      </c>
      <c r="F1517" s="1">
        <v>0</v>
      </c>
      <c r="G1517" s="2">
        <f t="shared" si="34"/>
        <v>40683.839299999985</v>
      </c>
      <c r="H1517" s="2">
        <f t="shared" si="35"/>
        <v>0.34999999962747097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6185.71</v>
      </c>
      <c r="D1518" s="1">
        <v>0</v>
      </c>
      <c r="E1518" s="1">
        <v>0</v>
      </c>
      <c r="F1518" s="1">
        <v>0</v>
      </c>
      <c r="G1518" s="2">
        <f t="shared" si="34"/>
        <v>241.24269000000001</v>
      </c>
      <c r="H1518" s="2">
        <f t="shared" si="35"/>
        <v>0.28999999999996362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1490.2</v>
      </c>
      <c r="D1524" s="1">
        <v>0</v>
      </c>
      <c r="E1524" s="1">
        <v>0</v>
      </c>
      <c r="F1524" s="1">
        <v>0</v>
      </c>
      <c r="G1524" s="2">
        <f t="shared" si="34"/>
        <v>67.058999999999997</v>
      </c>
      <c r="H1524" s="2">
        <f t="shared" si="35"/>
        <v>0.20000000000004547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1490.2</v>
      </c>
      <c r="D1530" s="1">
        <v>0</v>
      </c>
      <c r="E1530" s="1">
        <v>0</v>
      </c>
      <c r="F1530" s="1">
        <v>0</v>
      </c>
      <c r="G1530" s="2">
        <f t="shared" si="34"/>
        <v>76.000199999999992</v>
      </c>
      <c r="H1530" s="2">
        <f t="shared" si="35"/>
        <v>0.20000000000004547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860.2</v>
      </c>
      <c r="D1532" s="1">
        <v>0</v>
      </c>
      <c r="E1532" s="1">
        <v>0</v>
      </c>
      <c r="F1532" s="1">
        <v>0</v>
      </c>
      <c r="G1532" s="2">
        <f t="shared" si="34"/>
        <v>45.590600000000002</v>
      </c>
      <c r="H1532" s="2">
        <f t="shared" si="35"/>
        <v>0.20000000000004547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630</v>
      </c>
      <c r="D1533" s="1">
        <v>0</v>
      </c>
      <c r="E1533" s="1">
        <v>0</v>
      </c>
      <c r="F1533" s="1">
        <v>0</v>
      </c>
      <c r="G1533" s="2">
        <f t="shared" si="34"/>
        <v>34.020000000000003</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4695.51</v>
      </c>
      <c r="D1565" s="1">
        <v>0</v>
      </c>
      <c r="E1565" s="1">
        <v>0</v>
      </c>
      <c r="F1565" s="1">
        <v>0</v>
      </c>
      <c r="G1565" s="2">
        <f t="shared" si="34"/>
        <v>403.81385999999998</v>
      </c>
      <c r="H1565" s="2">
        <f t="shared" si="35"/>
        <v>0.48999999999978172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4695.51</v>
      </c>
      <c r="D1568" s="1">
        <v>0</v>
      </c>
      <c r="E1568" s="1">
        <v>0</v>
      </c>
      <c r="F1568" s="1">
        <v>0</v>
      </c>
      <c r="G1568" s="2">
        <f t="shared" si="34"/>
        <v>417.90039000000002</v>
      </c>
      <c r="H1568" s="2">
        <f t="shared" si="35"/>
        <v>0.48999999999978172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1064441.6399999999</v>
      </c>
      <c r="D1576" s="1">
        <v>0</v>
      </c>
      <c r="E1576" s="1">
        <v>0</v>
      </c>
      <c r="F1576" s="1">
        <v>0</v>
      </c>
      <c r="G1576" s="2">
        <f t="shared" si="34"/>
        <v>103250.83907999999</v>
      </c>
      <c r="H1576" s="2">
        <f t="shared" si="35"/>
        <v>0.36000000010244548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351659.58</v>
      </c>
      <c r="D1578" s="1">
        <v>0</v>
      </c>
      <c r="E1578" s="1">
        <v>0</v>
      </c>
      <c r="F1578" s="1">
        <v>0</v>
      </c>
      <c r="G1578" s="2">
        <f t="shared" si="34"/>
        <v>34814.298420000006</v>
      </c>
      <c r="H1578" s="2">
        <f t="shared" si="35"/>
        <v>0.41999999998370185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111244.12</v>
      </c>
      <c r="D1579" s="1">
        <v>0</v>
      </c>
      <c r="E1579" s="1">
        <v>0</v>
      </c>
      <c r="F1579" s="1">
        <v>0</v>
      </c>
      <c r="G1579" s="2">
        <f t="shared" si="34"/>
        <v>11124.412</v>
      </c>
      <c r="H1579" s="2">
        <f t="shared" si="35"/>
        <v>0.11999999999534339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601537.93999999994</v>
      </c>
      <c r="D1580" s="13">
        <v>0</v>
      </c>
      <c r="E1580" s="13">
        <v>0</v>
      </c>
      <c r="F1580" s="13">
        <v>0</v>
      </c>
      <c r="G1580" s="14">
        <f t="shared" si="34"/>
        <v>60755.331939999996</v>
      </c>
      <c r="H1580" s="14">
        <f t="shared" si="35"/>
        <v>6.0000000055879354E-2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A14"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30259</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3418</v>
      </c>
      <c r="E8" s="341"/>
      <c r="F8" s="332" t="s">
        <v>31</v>
      </c>
      <c r="G8" s="33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v>23</v>
      </c>
      <c r="E10" s="341"/>
      <c r="F10" s="332" t="s">
        <v>35</v>
      </c>
      <c r="G10" s="333"/>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3419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6" t="s">
        <v>39</v>
      </c>
      <c r="C15" s="327"/>
      <c r="D15" s="327"/>
      <c r="E15" s="327"/>
      <c r="F15" s="328"/>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0">
        <f>'PR-RAS'!D6</f>
        <v>5229367.5900000008</v>
      </c>
      <c r="I16" s="170">
        <f>'PR-RAS'!E6</f>
        <v>6368940.3500000015</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0">
        <f>'PR-RAS'!D151</f>
        <v>3499681.1699999995</v>
      </c>
      <c r="I17" s="170">
        <f>'PR-RAS'!E151</f>
        <v>3942902.4599999995</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0">
        <f>'PR-RAS'!D645</f>
        <v>663875.33000000159</v>
      </c>
      <c r="I18" s="170">
        <f>'PR-RAS'!E645</f>
        <v>1774628.8300000019</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7" t="str">
        <f>BILANCA!C7</f>
        <v>B002</v>
      </c>
      <c r="H20" s="172">
        <f>BILANCA!D7</f>
        <v>33406269.780000001</v>
      </c>
      <c r="I20" s="173">
        <f>BILANCA!E7</f>
        <v>65233948.030000001</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58" t="str">
        <f>BILANCA!C68</f>
        <v>1</v>
      </c>
      <c r="H21" s="174">
        <f>BILANCA!D68</f>
        <v>4024144.4599999995</v>
      </c>
      <c r="I21" s="175">
        <f>BILANCA!E68</f>
        <v>4869309.43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58" t="str">
        <f>BILANCA!C176</f>
        <v>2</v>
      </c>
      <c r="H22" s="174">
        <f>BILANCA!D176</f>
        <v>1357230.87</v>
      </c>
      <c r="I22" s="175">
        <f>BILANCA!E176</f>
        <v>1073270.58</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59" t="str">
        <f>BILANCA!C237</f>
        <v>9</v>
      </c>
      <c r="H23" s="176">
        <f>BILANCA!D237</f>
        <v>36073183.369999997</v>
      </c>
      <c r="I23" s="177">
        <f>BILANCA!E237</f>
        <v>69029986.879999995</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7" t="str">
        <f>'RAS-funkcijski'!C5</f>
        <v>01</v>
      </c>
      <c r="H24" s="172">
        <f>'RAS-funkcijski'!D5</f>
        <v>766206.75</v>
      </c>
      <c r="I24" s="173">
        <f>'RAS-funkcijski'!E5</f>
        <v>872808</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58" t="str">
        <f>'RAS-funkcijski'!C35</f>
        <v>04</v>
      </c>
      <c r="H25" s="174">
        <f>'RAS-funkcijski'!D35</f>
        <v>1690693.1700000002</v>
      </c>
      <c r="I25" s="175">
        <f>'RAS-funkcijski'!E35</f>
        <v>1449998.41</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58" t="str">
        <f>'RAS-funkcijski'!C88</f>
        <v>066</v>
      </c>
      <c r="H26" s="174">
        <f>'RAS-funkcijski'!D88</f>
        <v>137486.12</v>
      </c>
      <c r="I26" s="175">
        <f>'RAS-funkcijski'!E88</f>
        <v>178418.37</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58" t="str">
        <f>'RAS-funkcijski'!C114</f>
        <v>09</v>
      </c>
      <c r="H27" s="174">
        <f>'RAS-funkcijski'!D114</f>
        <v>1162603.7000000002</v>
      </c>
      <c r="I27" s="175">
        <f>'RAS-funkcijski'!E114</f>
        <v>1605967.6099999999</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59" t="str">
        <f>'RAS-funkcijski'!C141</f>
        <v>R1</v>
      </c>
      <c r="H28" s="178">
        <f>'RAS-funkcijski'!D141</f>
        <v>5277506.45</v>
      </c>
      <c r="I28" s="179">
        <f>'RAS-funkcijski'!E141</f>
        <v>5798426.9100000001</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7" t="str">
        <f>'P-VRIO'!C5</f>
        <v>9151</v>
      </c>
      <c r="H29" s="172">
        <f>'P-VRIO'!D5</f>
        <v>33678559.219999999</v>
      </c>
      <c r="I29" s="173">
        <f>'P-VRIO'!E5</f>
        <v>3142919.96</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58" t="str">
        <f>'P-VRIO'!C22</f>
        <v>91512</v>
      </c>
      <c r="H30" s="174">
        <f>'P-VRIO'!D22</f>
        <v>33678559.219999999</v>
      </c>
      <c r="I30" s="175">
        <f>'P-VRIO'!E22</f>
        <v>3142919.96</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7" t="str">
        <f>OBVEZE!C5</f>
        <v>V001</v>
      </c>
      <c r="H33" s="180" t="s">
        <v>44</v>
      </c>
      <c r="I33" s="181">
        <f>OBVEZE!D5</f>
        <v>1357230.87</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58" t="str">
        <f>OBVEZE!C42</f>
        <v>V006</v>
      </c>
      <c r="H34" s="174" t="s">
        <v>44</v>
      </c>
      <c r="I34" s="175">
        <f>OBVEZE!D42</f>
        <v>1070627.3499999996</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58" t="str">
        <f>OBVEZE!C43</f>
        <v>V007</v>
      </c>
      <c r="H35" s="174" t="s">
        <v>44</v>
      </c>
      <c r="I35" s="175">
        <f>OBVEZE!D43</f>
        <v>6185.71</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59" t="str">
        <f>OBVEZE!C101</f>
        <v>V009</v>
      </c>
      <c r="H36" s="178" t="s">
        <v>44</v>
      </c>
      <c r="I36" s="179">
        <f>OBVEZE!D101</f>
        <v>1064441.6399999999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3" t="s">
        <v>45</v>
      </c>
      <c r="I39" s="31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380" zoomScaleNormal="100" workbookViewId="0">
      <selection activeCell="E988" sqref="E9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308" t="s">
        <v>33</v>
      </c>
      <c r="D1" s="309"/>
      <c r="E1" s="310" t="s">
        <v>47</v>
      </c>
      <c r="F1" s="311"/>
    </row>
    <row r="2" spans="1:25" s="222" customFormat="1" ht="50.1" customHeight="1" x14ac:dyDescent="0.2">
      <c r="A2" s="351" t="s">
        <v>48</v>
      </c>
      <c r="B2" s="352"/>
      <c r="C2" s="352"/>
      <c r="D2" s="352"/>
      <c r="E2" s="352"/>
      <c r="F2" s="352"/>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3" t="s">
        <v>54</v>
      </c>
      <c r="B5" s="354"/>
      <c r="C5" s="214"/>
      <c r="D5" s="72"/>
      <c r="E5" s="72"/>
      <c r="F5" s="59"/>
    </row>
    <row r="6" spans="1:25" ht="12.75" customHeight="1" x14ac:dyDescent="0.2">
      <c r="A6" s="53">
        <v>6</v>
      </c>
      <c r="B6" s="85" t="s">
        <v>55</v>
      </c>
      <c r="C6" s="50" t="s">
        <v>56</v>
      </c>
      <c r="D6" s="51">
        <f>D7+D44+D50+D82+D106+D124+D133+D139</f>
        <v>5229367.5900000008</v>
      </c>
      <c r="E6" s="51">
        <f>E7+E44+E50+E82+E106+E124+E133+E139</f>
        <v>6368940.3500000015</v>
      </c>
      <c r="F6" s="52">
        <f t="shared" ref="F6:F131" si="0">IF(D6&lt;&gt;0,IF(E6/D6&gt;=100,"&gt;&gt;100",E6/D6*100),"-")</f>
        <v>121.7917891673781</v>
      </c>
    </row>
    <row r="7" spans="1:25" ht="12.75" customHeight="1" x14ac:dyDescent="0.2">
      <c r="A7" s="53">
        <v>61</v>
      </c>
      <c r="B7" s="294" t="s">
        <v>57</v>
      </c>
      <c r="C7" s="50" t="s">
        <v>58</v>
      </c>
      <c r="D7" s="51">
        <f t="shared" ref="D7:E7" si="1">D8+D17+D23+D29+D37+D40</f>
        <v>2487624.4900000007</v>
      </c>
      <c r="E7" s="51">
        <f t="shared" si="1"/>
        <v>3313816.46</v>
      </c>
      <c r="F7" s="52">
        <f t="shared" si="0"/>
        <v>133.21208539798542</v>
      </c>
    </row>
    <row r="8" spans="1:25" ht="12.75" customHeight="1" x14ac:dyDescent="0.2">
      <c r="A8" s="53">
        <v>611</v>
      </c>
      <c r="B8" s="85" t="s">
        <v>59</v>
      </c>
      <c r="C8" s="50" t="s">
        <v>60</v>
      </c>
      <c r="D8" s="51">
        <f t="shared" ref="D8:E8" si="2">SUM(D9:D14)-D15-D16</f>
        <v>2325857.9300000006</v>
      </c>
      <c r="E8" s="51">
        <f t="shared" si="2"/>
        <v>3082155.4499999997</v>
      </c>
      <c r="F8" s="52">
        <f t="shared" si="0"/>
        <v>132.51692677548877</v>
      </c>
    </row>
    <row r="9" spans="1:25" ht="12.75" customHeight="1" x14ac:dyDescent="0.2">
      <c r="A9" s="53">
        <v>6111</v>
      </c>
      <c r="B9" s="85" t="s">
        <v>61</v>
      </c>
      <c r="C9" s="50" t="s">
        <v>62</v>
      </c>
      <c r="D9" s="242">
        <v>1941564.59</v>
      </c>
      <c r="E9" s="242">
        <v>2632317.0099999998</v>
      </c>
      <c r="F9" s="52">
        <f t="shared" si="0"/>
        <v>135.57710227914691</v>
      </c>
    </row>
    <row r="10" spans="1:25" ht="12.75" customHeight="1" x14ac:dyDescent="0.2">
      <c r="A10" s="53">
        <v>6112</v>
      </c>
      <c r="B10" s="85" t="s">
        <v>63</v>
      </c>
      <c r="C10" s="50" t="s">
        <v>64</v>
      </c>
      <c r="D10" s="242">
        <v>273691.88</v>
      </c>
      <c r="E10" s="242">
        <v>280500.13</v>
      </c>
      <c r="F10" s="52">
        <f t="shared" si="0"/>
        <v>102.48756009860432</v>
      </c>
    </row>
    <row r="11" spans="1:25" ht="12.75" customHeight="1" x14ac:dyDescent="0.2">
      <c r="A11" s="53">
        <v>6113</v>
      </c>
      <c r="B11" s="85" t="s">
        <v>65</v>
      </c>
      <c r="C11" s="50" t="s">
        <v>66</v>
      </c>
      <c r="D11" s="242">
        <v>133493.06</v>
      </c>
      <c r="E11" s="242">
        <v>138064.62</v>
      </c>
      <c r="F11" s="52">
        <f t="shared" si="0"/>
        <v>103.42456753931629</v>
      </c>
    </row>
    <row r="12" spans="1:25" ht="12.75" customHeight="1" x14ac:dyDescent="0.2">
      <c r="A12" s="53">
        <v>6114</v>
      </c>
      <c r="B12" s="85" t="s">
        <v>67</v>
      </c>
      <c r="C12" s="50" t="s">
        <v>68</v>
      </c>
      <c r="D12" s="242">
        <v>204072.14</v>
      </c>
      <c r="E12" s="242">
        <v>226383.66</v>
      </c>
      <c r="F12" s="52">
        <f t="shared" si="0"/>
        <v>110.93315334469467</v>
      </c>
    </row>
    <row r="13" spans="1:25" ht="12.75" customHeight="1" x14ac:dyDescent="0.2">
      <c r="A13" s="53">
        <v>6115</v>
      </c>
      <c r="B13" s="85" t="s">
        <v>69</v>
      </c>
      <c r="C13" s="50" t="s">
        <v>70</v>
      </c>
      <c r="D13" s="242">
        <v>54105.440000000002</v>
      </c>
      <c r="E13" s="242">
        <v>98867.18</v>
      </c>
      <c r="F13" s="52">
        <f t="shared" si="0"/>
        <v>182.73057200902531</v>
      </c>
    </row>
    <row r="14" spans="1:25" ht="12.75" customHeight="1" x14ac:dyDescent="0.2">
      <c r="A14" s="53">
        <v>6116</v>
      </c>
      <c r="B14" s="85" t="s">
        <v>71</v>
      </c>
      <c r="C14" s="50" t="s">
        <v>72</v>
      </c>
      <c r="D14" s="242">
        <v>8454.6200000000008</v>
      </c>
      <c r="E14" s="242">
        <v>1394.76</v>
      </c>
      <c r="F14" s="52">
        <f t="shared" si="0"/>
        <v>16.497015832763623</v>
      </c>
    </row>
    <row r="15" spans="1:25" ht="12.75" customHeight="1" x14ac:dyDescent="0.2">
      <c r="A15" s="53">
        <v>6117</v>
      </c>
      <c r="B15" s="85" t="s">
        <v>73</v>
      </c>
      <c r="C15" s="50" t="s">
        <v>74</v>
      </c>
      <c r="D15" s="242">
        <v>289523.8</v>
      </c>
      <c r="E15" s="242">
        <v>295371.90999999997</v>
      </c>
      <c r="F15" s="52">
        <f t="shared" si="0"/>
        <v>102.01990648091797</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134487.60999999999</v>
      </c>
      <c r="E23" s="51">
        <f t="shared" si="4"/>
        <v>193743.81</v>
      </c>
      <c r="F23" s="52">
        <f t="shared" si="0"/>
        <v>144.06071310212147</v>
      </c>
    </row>
    <row r="24" spans="1:6" ht="12.75" customHeight="1" x14ac:dyDescent="0.2">
      <c r="A24" s="53">
        <v>6131</v>
      </c>
      <c r="B24" s="85" t="s">
        <v>91</v>
      </c>
      <c r="C24" s="50" t="s">
        <v>92</v>
      </c>
      <c r="D24" s="242">
        <v>1682.06</v>
      </c>
      <c r="E24" s="242">
        <v>1722.21</v>
      </c>
      <c r="F24" s="52">
        <f t="shared" si="0"/>
        <v>102.38695409200625</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132805.54999999999</v>
      </c>
      <c r="E27" s="242">
        <v>192021.6</v>
      </c>
      <c r="F27" s="52">
        <f t="shared" si="0"/>
        <v>144.58853564478292</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27278.95</v>
      </c>
      <c r="E29" s="51">
        <f t="shared" si="5"/>
        <v>37917.199999999997</v>
      </c>
      <c r="F29" s="52">
        <f t="shared" si="0"/>
        <v>138.99801861875181</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27259.65</v>
      </c>
      <c r="E31" s="242">
        <v>37765.839999999997</v>
      </c>
      <c r="F31" s="52">
        <f t="shared" si="0"/>
        <v>138.5411771611154</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19.3</v>
      </c>
      <c r="E33" s="242">
        <v>151.36000000000001</v>
      </c>
      <c r="F33" s="52">
        <f t="shared" si="0"/>
        <v>784.24870466321249</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924314.26</v>
      </c>
      <c r="E50" s="51">
        <f>E51+E54+E59+E62+E65+E68+E71+E74+E77</f>
        <v>1266936.04</v>
      </c>
      <c r="F50" s="52">
        <f t="shared" si="0"/>
        <v>137.06767220057819</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42000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c r="E56" s="242">
        <v>42000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134783.94</v>
      </c>
      <c r="E59" s="51">
        <f t="shared" si="12"/>
        <v>322181.78000000003</v>
      </c>
      <c r="F59" s="52">
        <f t="shared" si="0"/>
        <v>239.03573378252631</v>
      </c>
    </row>
    <row r="60" spans="1:6" ht="24" x14ac:dyDescent="0.2">
      <c r="A60" s="53">
        <v>6331</v>
      </c>
      <c r="B60" s="86" t="s">
        <v>163</v>
      </c>
      <c r="C60" s="50" t="s">
        <v>164</v>
      </c>
      <c r="D60" s="242">
        <v>73246.19</v>
      </c>
      <c r="E60" s="242">
        <v>147721.26999999999</v>
      </c>
      <c r="F60" s="52">
        <f t="shared" si="0"/>
        <v>201.67775279506003</v>
      </c>
    </row>
    <row r="61" spans="1:6" ht="24" x14ac:dyDescent="0.2">
      <c r="A61" s="53">
        <v>6332</v>
      </c>
      <c r="B61" s="86" t="s">
        <v>165</v>
      </c>
      <c r="C61" s="50" t="s">
        <v>166</v>
      </c>
      <c r="D61" s="242">
        <v>61537.75</v>
      </c>
      <c r="E61" s="242">
        <v>174460.51</v>
      </c>
      <c r="F61" s="52">
        <f t="shared" si="0"/>
        <v>283.5016067373279</v>
      </c>
    </row>
    <row r="62" spans="1:6" ht="12.75" customHeight="1" x14ac:dyDescent="0.2">
      <c r="A62" s="53">
        <v>634</v>
      </c>
      <c r="B62" s="85" t="s">
        <v>167</v>
      </c>
      <c r="C62" s="50" t="s">
        <v>168</v>
      </c>
      <c r="D62" s="51">
        <f t="shared" ref="D62:E62" si="13">SUM(D63:D64)</f>
        <v>16160.66</v>
      </c>
      <c r="E62" s="51">
        <f t="shared" si="13"/>
        <v>26296.06</v>
      </c>
      <c r="F62" s="52">
        <f t="shared" si="0"/>
        <v>162.71649796481086</v>
      </c>
    </row>
    <row r="63" spans="1:6" ht="12.75" customHeight="1" x14ac:dyDescent="0.2">
      <c r="A63" s="53">
        <v>6341</v>
      </c>
      <c r="B63" s="85" t="s">
        <v>169</v>
      </c>
      <c r="C63" s="50" t="s">
        <v>170</v>
      </c>
      <c r="D63" s="242">
        <v>16160.66</v>
      </c>
      <c r="E63" s="242">
        <v>26296.06</v>
      </c>
      <c r="F63" s="52">
        <f t="shared" si="0"/>
        <v>162.71649796481086</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6383.97</v>
      </c>
      <c r="E68" s="51">
        <f t="shared" si="15"/>
        <v>5777.09</v>
      </c>
      <c r="F68" s="52">
        <f t="shared" si="0"/>
        <v>90.49368966332861</v>
      </c>
    </row>
    <row r="69" spans="1:6" ht="12.75" customHeight="1" x14ac:dyDescent="0.2">
      <c r="A69" s="53" t="s">
        <v>181</v>
      </c>
      <c r="B69" s="85" t="s">
        <v>182</v>
      </c>
      <c r="C69" s="50" t="s">
        <v>181</v>
      </c>
      <c r="D69" s="242">
        <v>6383.97</v>
      </c>
      <c r="E69" s="242">
        <v>5777.09</v>
      </c>
      <c r="F69" s="52">
        <f t="shared" si="0"/>
        <v>90.49368966332861</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766985.69</v>
      </c>
      <c r="E74" s="51">
        <f t="shared" si="17"/>
        <v>870681.11</v>
      </c>
      <c r="F74" s="52">
        <f t="shared" si="0"/>
        <v>113.51986371479761</v>
      </c>
    </row>
    <row r="75" spans="1:6" ht="12.75" customHeight="1" x14ac:dyDescent="0.2">
      <c r="A75" s="53" t="s">
        <v>193</v>
      </c>
      <c r="B75" s="85" t="s">
        <v>194</v>
      </c>
      <c r="C75" s="50" t="s">
        <v>193</v>
      </c>
      <c r="D75" s="242">
        <v>155672.48000000001</v>
      </c>
      <c r="E75" s="242">
        <v>155947.1</v>
      </c>
      <c r="F75" s="52">
        <f t="shared" si="0"/>
        <v>100.17640882961459</v>
      </c>
    </row>
    <row r="76" spans="1:6" ht="12.75" customHeight="1" x14ac:dyDescent="0.2">
      <c r="A76" s="53" t="s">
        <v>195</v>
      </c>
      <c r="B76" s="85" t="s">
        <v>196</v>
      </c>
      <c r="C76" s="50" t="s">
        <v>195</v>
      </c>
      <c r="D76" s="242">
        <v>611313.21</v>
      </c>
      <c r="E76" s="242">
        <v>714734.01</v>
      </c>
      <c r="F76" s="52">
        <f t="shared" si="0"/>
        <v>116.91780879395688</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305037.12</v>
      </c>
      <c r="E82" s="51">
        <f t="shared" si="19"/>
        <v>297804.03000000003</v>
      </c>
      <c r="F82" s="52">
        <f t="shared" si="0"/>
        <v>97.628783670656233</v>
      </c>
    </row>
    <row r="83" spans="1:6" ht="12.75" customHeight="1" x14ac:dyDescent="0.2">
      <c r="A83" s="53">
        <v>641</v>
      </c>
      <c r="B83" s="85" t="s">
        <v>209</v>
      </c>
      <c r="C83" s="50" t="s">
        <v>210</v>
      </c>
      <c r="D83" s="51">
        <f t="shared" ref="D83:E83" si="20">SUM(D84:D90)</f>
        <v>15411.06</v>
      </c>
      <c r="E83" s="51">
        <f t="shared" si="20"/>
        <v>16637.21</v>
      </c>
      <c r="F83" s="52">
        <f t="shared" si="0"/>
        <v>107.95629891779022</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6.62</v>
      </c>
      <c r="E85" s="242">
        <v>9691.74</v>
      </c>
      <c r="F85" s="52" t="str">
        <f t="shared" si="0"/>
        <v>&gt;&gt;100</v>
      </c>
    </row>
    <row r="86" spans="1:6" ht="12.75" customHeight="1" x14ac:dyDescent="0.2">
      <c r="A86" s="53">
        <v>6414</v>
      </c>
      <c r="B86" s="85" t="s">
        <v>215</v>
      </c>
      <c r="C86" s="50" t="s">
        <v>216</v>
      </c>
      <c r="D86" s="242">
        <v>2616.0300000000002</v>
      </c>
      <c r="E86" s="242">
        <v>1929.46</v>
      </c>
      <c r="F86" s="52">
        <f t="shared" si="0"/>
        <v>73.755270390630074</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12788.41</v>
      </c>
      <c r="E89" s="242">
        <v>5016.01</v>
      </c>
      <c r="F89" s="52">
        <f t="shared" si="0"/>
        <v>39.223093410361415</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289626.06</v>
      </c>
      <c r="E91" s="51">
        <f t="shared" si="21"/>
        <v>281166.82</v>
      </c>
      <c r="F91" s="52">
        <f t="shared" si="0"/>
        <v>97.079254539456855</v>
      </c>
    </row>
    <row r="92" spans="1:6" ht="12.75" customHeight="1" x14ac:dyDescent="0.2">
      <c r="A92" s="53">
        <v>6421</v>
      </c>
      <c r="B92" s="85" t="s">
        <v>227</v>
      </c>
      <c r="C92" s="50" t="s">
        <v>228</v>
      </c>
      <c r="D92" s="242">
        <v>906.07</v>
      </c>
      <c r="E92" s="242">
        <v>82.5</v>
      </c>
      <c r="F92" s="52">
        <f t="shared" si="0"/>
        <v>9.1052567682408636</v>
      </c>
    </row>
    <row r="93" spans="1:6" ht="12.75" customHeight="1" x14ac:dyDescent="0.2">
      <c r="A93" s="53">
        <v>6422</v>
      </c>
      <c r="B93" s="85" t="s">
        <v>229</v>
      </c>
      <c r="C93" s="50" t="s">
        <v>230</v>
      </c>
      <c r="D93" s="242">
        <v>256315.29</v>
      </c>
      <c r="E93" s="242">
        <v>252966.6</v>
      </c>
      <c r="F93" s="52">
        <f t="shared" si="0"/>
        <v>98.693527022909947</v>
      </c>
    </row>
    <row r="94" spans="1:6" ht="12.75" customHeight="1" x14ac:dyDescent="0.2">
      <c r="A94" s="53">
        <v>6423</v>
      </c>
      <c r="B94" s="85" t="s">
        <v>231</v>
      </c>
      <c r="C94" s="50" t="s">
        <v>232</v>
      </c>
      <c r="D94" s="242">
        <v>4522.78</v>
      </c>
      <c r="E94" s="242">
        <v>5093.12</v>
      </c>
      <c r="F94" s="52">
        <f t="shared" si="0"/>
        <v>112.61038564776531</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27881.919999999998</v>
      </c>
      <c r="E97" s="242">
        <v>23024.6</v>
      </c>
      <c r="F97" s="52">
        <f t="shared" si="0"/>
        <v>82.578961563622585</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1413220.18</v>
      </c>
      <c r="E106" s="51">
        <f t="shared" si="23"/>
        <v>1428547.27</v>
      </c>
      <c r="F106" s="52">
        <f t="shared" si="0"/>
        <v>101.08455074565947</v>
      </c>
    </row>
    <row r="107" spans="1:6" ht="12.75" customHeight="1" x14ac:dyDescent="0.2">
      <c r="A107" s="53">
        <v>651</v>
      </c>
      <c r="B107" s="85" t="s">
        <v>257</v>
      </c>
      <c r="C107" s="50" t="s">
        <v>258</v>
      </c>
      <c r="D107" s="51">
        <f t="shared" ref="D107:E107" si="24">SUM(D108:D111)</f>
        <v>7523.1900000000005</v>
      </c>
      <c r="E107" s="51">
        <f t="shared" si="24"/>
        <v>6675.13</v>
      </c>
      <c r="F107" s="52">
        <f t="shared" si="0"/>
        <v>88.72738824886784</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3442.39</v>
      </c>
      <c r="E110" s="242">
        <v>127.1</v>
      </c>
      <c r="F110" s="52">
        <f t="shared" si="0"/>
        <v>3.6922022199692659</v>
      </c>
    </row>
    <row r="111" spans="1:6" ht="12.75" customHeight="1" x14ac:dyDescent="0.2">
      <c r="A111" s="53">
        <v>6514</v>
      </c>
      <c r="B111" s="85" t="s">
        <v>265</v>
      </c>
      <c r="C111" s="50" t="s">
        <v>266</v>
      </c>
      <c r="D111" s="242">
        <v>4080.8</v>
      </c>
      <c r="E111" s="242">
        <v>6548.03</v>
      </c>
      <c r="F111" s="52">
        <f t="shared" si="0"/>
        <v>160.45946873162126</v>
      </c>
    </row>
    <row r="112" spans="1:6" ht="12.75" customHeight="1" x14ac:dyDescent="0.2">
      <c r="A112" s="53">
        <v>652</v>
      </c>
      <c r="B112" s="85" t="s">
        <v>267</v>
      </c>
      <c r="C112" s="50" t="s">
        <v>268</v>
      </c>
      <c r="D112" s="51">
        <f t="shared" ref="D112:E112" si="25">SUM(D113:D119)</f>
        <v>341907.31</v>
      </c>
      <c r="E112" s="51">
        <f t="shared" si="25"/>
        <v>371368.12</v>
      </c>
      <c r="F112" s="52">
        <f t="shared" si="0"/>
        <v>108.61660723194248</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1078.31</v>
      </c>
      <c r="E114" s="242">
        <v>1061.82</v>
      </c>
      <c r="F114" s="52">
        <f t="shared" si="0"/>
        <v>98.470755163172001</v>
      </c>
    </row>
    <row r="115" spans="1:6" ht="12.75" customHeight="1" x14ac:dyDescent="0.2">
      <c r="A115" s="53">
        <v>6524</v>
      </c>
      <c r="B115" s="85" t="s">
        <v>273</v>
      </c>
      <c r="C115" s="50" t="s">
        <v>274</v>
      </c>
      <c r="D115" s="242">
        <v>18641.48</v>
      </c>
      <c r="E115" s="242">
        <v>41879.760000000002</v>
      </c>
      <c r="F115" s="52">
        <f t="shared" si="0"/>
        <v>224.6589863036626</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322187.52000000002</v>
      </c>
      <c r="E117" s="242">
        <v>328426.53999999998</v>
      </c>
      <c r="F117" s="52">
        <f t="shared" si="0"/>
        <v>101.93645613585529</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1063789.68</v>
      </c>
      <c r="E120" s="51">
        <f t="shared" si="26"/>
        <v>1050504.02</v>
      </c>
      <c r="F120" s="52">
        <f t="shared" si="0"/>
        <v>98.751100875503894</v>
      </c>
    </row>
    <row r="121" spans="1:6" ht="12.75" customHeight="1" x14ac:dyDescent="0.2">
      <c r="A121" s="53">
        <v>6531</v>
      </c>
      <c r="B121" s="85" t="s">
        <v>285</v>
      </c>
      <c r="C121" s="50" t="s">
        <v>286</v>
      </c>
      <c r="D121" s="242">
        <v>67055.58</v>
      </c>
      <c r="E121" s="242">
        <v>45181.81</v>
      </c>
      <c r="F121" s="52">
        <f t="shared" si="0"/>
        <v>67.379642380246352</v>
      </c>
    </row>
    <row r="122" spans="1:6" ht="12.75" customHeight="1" x14ac:dyDescent="0.2">
      <c r="A122" s="53">
        <v>6532</v>
      </c>
      <c r="B122" s="85" t="s">
        <v>287</v>
      </c>
      <c r="C122" s="50" t="s">
        <v>288</v>
      </c>
      <c r="D122" s="242">
        <v>996734.1</v>
      </c>
      <c r="E122" s="242">
        <v>1005322.21</v>
      </c>
      <c r="F122" s="52">
        <f t="shared" si="0"/>
        <v>100.86162498102553</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38415.130000000005</v>
      </c>
      <c r="E124" s="51">
        <f t="shared" si="27"/>
        <v>34835.360000000001</v>
      </c>
      <c r="F124" s="52">
        <f t="shared" si="0"/>
        <v>90.681353935285387</v>
      </c>
    </row>
    <row r="125" spans="1:6" ht="12.75" customHeight="1" x14ac:dyDescent="0.2">
      <c r="A125" s="53">
        <v>661</v>
      </c>
      <c r="B125" s="86" t="s">
        <v>293</v>
      </c>
      <c r="C125" s="50" t="s">
        <v>294</v>
      </c>
      <c r="D125" s="51">
        <f t="shared" ref="D125:E125" si="28">SUM(D126:D127)</f>
        <v>24306.7</v>
      </c>
      <c r="E125" s="51">
        <f t="shared" si="28"/>
        <v>23805.360000000001</v>
      </c>
      <c r="F125" s="52">
        <f t="shared" si="0"/>
        <v>97.937441117058256</v>
      </c>
    </row>
    <row r="126" spans="1:6" ht="12.75" customHeight="1" x14ac:dyDescent="0.2">
      <c r="A126" s="53">
        <v>6614</v>
      </c>
      <c r="B126" s="86" t="s">
        <v>295</v>
      </c>
      <c r="C126" s="50" t="s">
        <v>296</v>
      </c>
      <c r="D126" s="242"/>
      <c r="E126" s="242">
        <v>744.57</v>
      </c>
      <c r="F126" s="52" t="str">
        <f t="shared" si="0"/>
        <v>-</v>
      </c>
    </row>
    <row r="127" spans="1:6" ht="12.75" customHeight="1" x14ac:dyDescent="0.2">
      <c r="A127" s="53">
        <v>6615</v>
      </c>
      <c r="B127" s="86" t="s">
        <v>297</v>
      </c>
      <c r="C127" s="50" t="s">
        <v>298</v>
      </c>
      <c r="D127" s="242">
        <v>24306.7</v>
      </c>
      <c r="E127" s="242">
        <v>23060.79</v>
      </c>
      <c r="F127" s="52">
        <f t="shared" si="0"/>
        <v>94.874211637120638</v>
      </c>
    </row>
    <row r="128" spans="1:6" ht="24" x14ac:dyDescent="0.2">
      <c r="A128" s="53">
        <v>663</v>
      </c>
      <c r="B128" s="231" t="s">
        <v>299</v>
      </c>
      <c r="C128" s="50" t="s">
        <v>300</v>
      </c>
      <c r="D128" s="51">
        <f t="shared" ref="D128:E128" si="29">SUM(D129:D132)</f>
        <v>14108.43</v>
      </c>
      <c r="E128" s="51">
        <f t="shared" si="29"/>
        <v>11030</v>
      </c>
      <c r="F128" s="52">
        <f t="shared" si="0"/>
        <v>78.18020857033703</v>
      </c>
    </row>
    <row r="129" spans="1:6" ht="12.75" customHeight="1" x14ac:dyDescent="0.2">
      <c r="A129" s="53">
        <v>6631</v>
      </c>
      <c r="B129" s="86" t="s">
        <v>301</v>
      </c>
      <c r="C129" s="50" t="s">
        <v>302</v>
      </c>
      <c r="D129" s="242">
        <v>2661.09</v>
      </c>
      <c r="E129" s="242">
        <v>2655</v>
      </c>
      <c r="F129" s="52">
        <f t="shared" si="0"/>
        <v>99.771146409929756</v>
      </c>
    </row>
    <row r="130" spans="1:6" ht="12.75" customHeight="1" x14ac:dyDescent="0.2">
      <c r="A130" s="53">
        <v>6632</v>
      </c>
      <c r="B130" s="232" t="s">
        <v>303</v>
      </c>
      <c r="C130" s="50" t="s">
        <v>304</v>
      </c>
      <c r="D130" s="242">
        <v>11447.34</v>
      </c>
      <c r="E130" s="242">
        <v>8375</v>
      </c>
      <c r="F130" s="52">
        <f t="shared" si="0"/>
        <v>73.161101181584542</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60756.41</v>
      </c>
      <c r="E139" s="51">
        <f t="shared" si="33"/>
        <v>27001.19</v>
      </c>
      <c r="F139" s="52">
        <f t="shared" si="31"/>
        <v>44.441714051241668</v>
      </c>
    </row>
    <row r="140" spans="1:6" ht="12.75" customHeight="1" x14ac:dyDescent="0.2">
      <c r="A140" s="53">
        <v>681</v>
      </c>
      <c r="B140" s="85" t="s">
        <v>323</v>
      </c>
      <c r="C140" s="50" t="s">
        <v>324</v>
      </c>
      <c r="D140" s="51">
        <f t="shared" ref="D140:E140" si="34">SUM(D141:D149)</f>
        <v>35960.25</v>
      </c>
      <c r="E140" s="51">
        <f t="shared" si="34"/>
        <v>20303.37</v>
      </c>
      <c r="F140" s="52">
        <f t="shared" si="31"/>
        <v>56.460591903560179</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35960.25</v>
      </c>
      <c r="E149" s="242">
        <v>20303.37</v>
      </c>
      <c r="F149" s="52">
        <f t="shared" si="31"/>
        <v>56.460591903560179</v>
      </c>
    </row>
    <row r="150" spans="1:6" ht="12.75" customHeight="1" x14ac:dyDescent="0.2">
      <c r="A150" s="53">
        <v>683</v>
      </c>
      <c r="B150" s="85" t="s">
        <v>343</v>
      </c>
      <c r="C150" s="50" t="s">
        <v>344</v>
      </c>
      <c r="D150" s="242">
        <v>24796.16</v>
      </c>
      <c r="E150" s="242">
        <v>6697.82</v>
      </c>
      <c r="F150" s="52">
        <f t="shared" si="31"/>
        <v>27.011521138756965</v>
      </c>
    </row>
    <row r="151" spans="1:6" ht="12.75" customHeight="1" x14ac:dyDescent="0.2">
      <c r="A151" s="53">
        <v>3</v>
      </c>
      <c r="B151" s="85" t="s">
        <v>345</v>
      </c>
      <c r="C151" s="50" t="s">
        <v>53</v>
      </c>
      <c r="D151" s="51">
        <f t="shared" ref="D151:E151" si="35">D152+D163+D196+D215+D224+D252+D263</f>
        <v>3499681.1699999995</v>
      </c>
      <c r="E151" s="51">
        <f t="shared" si="35"/>
        <v>3942902.4599999995</v>
      </c>
      <c r="F151" s="52">
        <f t="shared" si="31"/>
        <v>112.66461910300248</v>
      </c>
    </row>
    <row r="152" spans="1:6" ht="12.75" customHeight="1" x14ac:dyDescent="0.2">
      <c r="A152" s="53">
        <v>31</v>
      </c>
      <c r="B152" s="85" t="s">
        <v>346</v>
      </c>
      <c r="C152" s="50" t="s">
        <v>347</v>
      </c>
      <c r="D152" s="51">
        <f t="shared" ref="D152:E152" si="36">D153+D158+D159</f>
        <v>1093501.98</v>
      </c>
      <c r="E152" s="51">
        <f t="shared" si="36"/>
        <v>1174187.28</v>
      </c>
      <c r="F152" s="52">
        <f t="shared" si="31"/>
        <v>107.37861489743257</v>
      </c>
    </row>
    <row r="153" spans="1:6" ht="12.75" customHeight="1" x14ac:dyDescent="0.2">
      <c r="A153" s="53">
        <v>311</v>
      </c>
      <c r="B153" s="85" t="s">
        <v>348</v>
      </c>
      <c r="C153" s="50" t="s">
        <v>349</v>
      </c>
      <c r="D153" s="51">
        <f t="shared" ref="D153:E153" si="37">SUM(D154:D157)</f>
        <v>851211.71</v>
      </c>
      <c r="E153" s="51">
        <f t="shared" si="37"/>
        <v>960837.85</v>
      </c>
      <c r="F153" s="52">
        <f t="shared" si="31"/>
        <v>112.87883363352698</v>
      </c>
    </row>
    <row r="154" spans="1:6" ht="12.75" customHeight="1" x14ac:dyDescent="0.2">
      <c r="A154" s="53">
        <v>3111</v>
      </c>
      <c r="B154" s="85" t="s">
        <v>350</v>
      </c>
      <c r="C154" s="50" t="s">
        <v>351</v>
      </c>
      <c r="D154" s="242">
        <v>851211.71</v>
      </c>
      <c r="E154" s="242">
        <v>960837.85</v>
      </c>
      <c r="F154" s="52">
        <f t="shared" si="31"/>
        <v>112.87883363352698</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108745.16</v>
      </c>
      <c r="E158" s="242">
        <v>62806.78</v>
      </c>
      <c r="F158" s="52">
        <f t="shared" si="31"/>
        <v>57.755931390417736</v>
      </c>
    </row>
    <row r="159" spans="1:6" ht="12.75" customHeight="1" x14ac:dyDescent="0.2">
      <c r="A159" s="53">
        <v>313</v>
      </c>
      <c r="B159" s="85" t="s">
        <v>360</v>
      </c>
      <c r="C159" s="50" t="s">
        <v>361</v>
      </c>
      <c r="D159" s="51">
        <f t="shared" ref="D159:E159" si="38">SUM(D160:D162)</f>
        <v>133545.10999999999</v>
      </c>
      <c r="E159" s="51">
        <f t="shared" si="38"/>
        <v>150542.65</v>
      </c>
      <c r="F159" s="52">
        <f t="shared" si="31"/>
        <v>112.7279388964523</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133545.10999999999</v>
      </c>
      <c r="E161" s="242">
        <v>150542.65</v>
      </c>
      <c r="F161" s="52">
        <f t="shared" si="31"/>
        <v>112.7279388964523</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1347247.0799999996</v>
      </c>
      <c r="E163" s="51">
        <f t="shared" si="39"/>
        <v>1408454.4799999997</v>
      </c>
      <c r="F163" s="52">
        <f t="shared" si="31"/>
        <v>104.54314586452844</v>
      </c>
    </row>
    <row r="164" spans="1:6" ht="12.75" customHeight="1" x14ac:dyDescent="0.2">
      <c r="A164" s="53">
        <v>321</v>
      </c>
      <c r="B164" s="85" t="s">
        <v>369</v>
      </c>
      <c r="C164" s="50" t="s">
        <v>370</v>
      </c>
      <c r="D164" s="51">
        <f t="shared" ref="D164:E164" si="40">SUM(D165:D168)</f>
        <v>54278.74</v>
      </c>
      <c r="E164" s="51">
        <f t="shared" si="40"/>
        <v>48652.500000000007</v>
      </c>
      <c r="F164" s="52">
        <f t="shared" si="31"/>
        <v>89.63454199563219</v>
      </c>
    </row>
    <row r="165" spans="1:6" ht="12.75" customHeight="1" x14ac:dyDescent="0.2">
      <c r="A165" s="53">
        <v>3211</v>
      </c>
      <c r="B165" s="85" t="s">
        <v>371</v>
      </c>
      <c r="C165" s="50" t="s">
        <v>372</v>
      </c>
      <c r="D165" s="242">
        <v>6267.24</v>
      </c>
      <c r="E165" s="242">
        <v>3256.23</v>
      </c>
      <c r="F165" s="52">
        <f t="shared" si="31"/>
        <v>51.956363566737515</v>
      </c>
    </row>
    <row r="166" spans="1:6" ht="12.75" customHeight="1" x14ac:dyDescent="0.2">
      <c r="A166" s="53">
        <v>3212</v>
      </c>
      <c r="B166" s="85" t="s">
        <v>373</v>
      </c>
      <c r="C166" s="50" t="s">
        <v>374</v>
      </c>
      <c r="D166" s="242">
        <v>36644.46</v>
      </c>
      <c r="E166" s="242">
        <v>36118.26</v>
      </c>
      <c r="F166" s="52">
        <f t="shared" si="31"/>
        <v>98.564039420965685</v>
      </c>
    </row>
    <row r="167" spans="1:6" ht="12.75" customHeight="1" x14ac:dyDescent="0.2">
      <c r="A167" s="53">
        <v>3213</v>
      </c>
      <c r="B167" s="85" t="s">
        <v>375</v>
      </c>
      <c r="C167" s="50" t="s">
        <v>376</v>
      </c>
      <c r="D167" s="242">
        <v>11367.04</v>
      </c>
      <c r="E167" s="242">
        <v>9245.3700000000008</v>
      </c>
      <c r="F167" s="52">
        <f t="shared" si="31"/>
        <v>81.334894572377678</v>
      </c>
    </row>
    <row r="168" spans="1:6" ht="12.75" customHeight="1" x14ac:dyDescent="0.2">
      <c r="A168" s="53">
        <v>3214</v>
      </c>
      <c r="B168" s="85" t="s">
        <v>377</v>
      </c>
      <c r="C168" s="50" t="s">
        <v>378</v>
      </c>
      <c r="D168" s="242">
        <v>0</v>
      </c>
      <c r="E168" s="242">
        <v>32.64</v>
      </c>
      <c r="F168" s="52" t="str">
        <f t="shared" si="31"/>
        <v>-</v>
      </c>
    </row>
    <row r="169" spans="1:6" ht="12.75" customHeight="1" x14ac:dyDescent="0.2">
      <c r="A169" s="53">
        <v>322</v>
      </c>
      <c r="B169" s="85" t="s">
        <v>379</v>
      </c>
      <c r="C169" s="50" t="s">
        <v>380</v>
      </c>
      <c r="D169" s="51">
        <f t="shared" ref="D169:E169" si="41">SUM(D170:D176)</f>
        <v>324669.31</v>
      </c>
      <c r="E169" s="51">
        <f t="shared" si="41"/>
        <v>314875.38</v>
      </c>
      <c r="F169" s="52">
        <f t="shared" si="31"/>
        <v>96.983413677135061</v>
      </c>
    </row>
    <row r="170" spans="1:6" ht="12.75" customHeight="1" x14ac:dyDescent="0.2">
      <c r="A170" s="53">
        <v>3221</v>
      </c>
      <c r="B170" s="85" t="s">
        <v>381</v>
      </c>
      <c r="C170" s="50" t="s">
        <v>382</v>
      </c>
      <c r="D170" s="242">
        <v>35732.49</v>
      </c>
      <c r="E170" s="242">
        <v>36851.769999999997</v>
      </c>
      <c r="F170" s="52">
        <f t="shared" si="31"/>
        <v>103.13238735951511</v>
      </c>
    </row>
    <row r="171" spans="1:6" ht="12.75" customHeight="1" x14ac:dyDescent="0.2">
      <c r="A171" s="53">
        <v>3222</v>
      </c>
      <c r="B171" s="85" t="s">
        <v>383</v>
      </c>
      <c r="C171" s="50" t="s">
        <v>384</v>
      </c>
      <c r="D171" s="242">
        <v>118087.43</v>
      </c>
      <c r="E171" s="242">
        <v>125527.79</v>
      </c>
      <c r="F171" s="52">
        <f t="shared" si="31"/>
        <v>106.30072142310152</v>
      </c>
    </row>
    <row r="172" spans="1:6" ht="12.75" customHeight="1" x14ac:dyDescent="0.2">
      <c r="A172" s="53">
        <v>3223</v>
      </c>
      <c r="B172" s="85" t="s">
        <v>385</v>
      </c>
      <c r="C172" s="50" t="s">
        <v>386</v>
      </c>
      <c r="D172" s="242">
        <v>161140.32999999999</v>
      </c>
      <c r="E172" s="242">
        <v>146801.69</v>
      </c>
      <c r="F172" s="52">
        <f t="shared" si="31"/>
        <v>91.101768253794702</v>
      </c>
    </row>
    <row r="173" spans="1:6" ht="12.75" customHeight="1" x14ac:dyDescent="0.2">
      <c r="A173" s="53">
        <v>3224</v>
      </c>
      <c r="B173" s="85" t="s">
        <v>387</v>
      </c>
      <c r="C173" s="50" t="s">
        <v>388</v>
      </c>
      <c r="D173" s="242">
        <v>1189.22</v>
      </c>
      <c r="E173" s="242">
        <v>895</v>
      </c>
      <c r="F173" s="52">
        <f t="shared" si="31"/>
        <v>75.259413733371446</v>
      </c>
    </row>
    <row r="174" spans="1:6" ht="12.75" customHeight="1" x14ac:dyDescent="0.2">
      <c r="A174" s="53">
        <v>3225</v>
      </c>
      <c r="B174" s="85" t="s">
        <v>389</v>
      </c>
      <c r="C174" s="50" t="s">
        <v>390</v>
      </c>
      <c r="D174" s="242">
        <v>4814.45</v>
      </c>
      <c r="E174" s="242">
        <v>2817.17</v>
      </c>
      <c r="F174" s="52">
        <f t="shared" si="31"/>
        <v>58.514887474166308</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3705.39</v>
      </c>
      <c r="E176" s="242">
        <v>1981.96</v>
      </c>
      <c r="F176" s="52">
        <f t="shared" si="31"/>
        <v>53.488566655601709</v>
      </c>
    </row>
    <row r="177" spans="1:6" ht="12.75" customHeight="1" x14ac:dyDescent="0.2">
      <c r="A177" s="53">
        <v>323</v>
      </c>
      <c r="B177" s="85" t="s">
        <v>395</v>
      </c>
      <c r="C177" s="50" t="s">
        <v>396</v>
      </c>
      <c r="D177" s="51">
        <f t="shared" ref="D177:E177" si="42">SUM(D178:D186)</f>
        <v>876343.2699999999</v>
      </c>
      <c r="E177" s="51">
        <f t="shared" si="42"/>
        <v>924505.94999999984</v>
      </c>
      <c r="F177" s="52">
        <f t="shared" si="31"/>
        <v>105.4958692157241</v>
      </c>
    </row>
    <row r="178" spans="1:6" ht="12.75" customHeight="1" x14ac:dyDescent="0.2">
      <c r="A178" s="53">
        <v>3231</v>
      </c>
      <c r="B178" s="85" t="s">
        <v>397</v>
      </c>
      <c r="C178" s="50" t="s">
        <v>398</v>
      </c>
      <c r="D178" s="242">
        <v>34246.99</v>
      </c>
      <c r="E178" s="242">
        <v>40977.51</v>
      </c>
      <c r="F178" s="52">
        <f t="shared" si="31"/>
        <v>119.65288044292362</v>
      </c>
    </row>
    <row r="179" spans="1:6" ht="12.75" customHeight="1" x14ac:dyDescent="0.2">
      <c r="A179" s="53">
        <v>3232</v>
      </c>
      <c r="B179" s="85" t="s">
        <v>399</v>
      </c>
      <c r="C179" s="50" t="s">
        <v>400</v>
      </c>
      <c r="D179" s="242">
        <v>368312.81</v>
      </c>
      <c r="E179" s="242">
        <v>374314.23999999999</v>
      </c>
      <c r="F179" s="52">
        <f t="shared" si="31"/>
        <v>101.62943830272968</v>
      </c>
    </row>
    <row r="180" spans="1:6" ht="12.75" customHeight="1" x14ac:dyDescent="0.2">
      <c r="A180" s="53">
        <v>3233</v>
      </c>
      <c r="B180" s="85" t="s">
        <v>401</v>
      </c>
      <c r="C180" s="50" t="s">
        <v>402</v>
      </c>
      <c r="D180" s="242">
        <v>42018.52</v>
      </c>
      <c r="E180" s="242">
        <v>45544.73</v>
      </c>
      <c r="F180" s="52">
        <f t="shared" si="31"/>
        <v>108.39203760627458</v>
      </c>
    </row>
    <row r="181" spans="1:6" ht="12.75" customHeight="1" x14ac:dyDescent="0.2">
      <c r="A181" s="53">
        <v>3234</v>
      </c>
      <c r="B181" s="85" t="s">
        <v>403</v>
      </c>
      <c r="C181" s="50" t="s">
        <v>404</v>
      </c>
      <c r="D181" s="242">
        <v>108569.79</v>
      </c>
      <c r="E181" s="242">
        <v>116611.68</v>
      </c>
      <c r="F181" s="52">
        <f t="shared" si="31"/>
        <v>107.40711573633881</v>
      </c>
    </row>
    <row r="182" spans="1:6" ht="12.75" customHeight="1" x14ac:dyDescent="0.2">
      <c r="A182" s="53">
        <v>3235</v>
      </c>
      <c r="B182" s="85" t="s">
        <v>405</v>
      </c>
      <c r="C182" s="50" t="s">
        <v>406</v>
      </c>
      <c r="D182" s="242">
        <v>15713.85</v>
      </c>
      <c r="E182" s="242">
        <v>16485.46</v>
      </c>
      <c r="F182" s="52">
        <f t="shared" si="31"/>
        <v>104.91038160603543</v>
      </c>
    </row>
    <row r="183" spans="1:6" ht="12.75" customHeight="1" x14ac:dyDescent="0.2">
      <c r="A183" s="53">
        <v>3236</v>
      </c>
      <c r="B183" s="85" t="s">
        <v>407</v>
      </c>
      <c r="C183" s="50" t="s">
        <v>408</v>
      </c>
      <c r="D183" s="242">
        <v>25851.34</v>
      </c>
      <c r="E183" s="242">
        <v>32771.129999999997</v>
      </c>
      <c r="F183" s="52">
        <f t="shared" si="31"/>
        <v>126.76762597219331</v>
      </c>
    </row>
    <row r="184" spans="1:6" ht="12.75" customHeight="1" x14ac:dyDescent="0.2">
      <c r="A184" s="53">
        <v>3237</v>
      </c>
      <c r="B184" s="85" t="s">
        <v>409</v>
      </c>
      <c r="C184" s="50" t="s">
        <v>410</v>
      </c>
      <c r="D184" s="242">
        <v>164601.49</v>
      </c>
      <c r="E184" s="242">
        <v>140597.82999999999</v>
      </c>
      <c r="F184" s="52">
        <f t="shared" si="31"/>
        <v>85.417106491563345</v>
      </c>
    </row>
    <row r="185" spans="1:6" ht="12.75" customHeight="1" x14ac:dyDescent="0.2">
      <c r="A185" s="53">
        <v>3238</v>
      </c>
      <c r="B185" s="85" t="s">
        <v>411</v>
      </c>
      <c r="C185" s="50" t="s">
        <v>412</v>
      </c>
      <c r="D185" s="242">
        <v>28396.959999999999</v>
      </c>
      <c r="E185" s="242">
        <v>54525.33</v>
      </c>
      <c r="F185" s="52">
        <f t="shared" si="31"/>
        <v>192.01115189794967</v>
      </c>
    </row>
    <row r="186" spans="1:6" ht="12.75" customHeight="1" x14ac:dyDescent="0.2">
      <c r="A186" s="53">
        <v>3239</v>
      </c>
      <c r="B186" s="85" t="s">
        <v>413</v>
      </c>
      <c r="C186" s="50" t="s">
        <v>414</v>
      </c>
      <c r="D186" s="242">
        <v>88631.52</v>
      </c>
      <c r="E186" s="242">
        <v>102678.04</v>
      </c>
      <c r="F186" s="52">
        <f t="shared" si="31"/>
        <v>115.84822194181031</v>
      </c>
    </row>
    <row r="187" spans="1:6" ht="12.75" customHeight="1" x14ac:dyDescent="0.2">
      <c r="A187" s="53">
        <v>324</v>
      </c>
      <c r="B187" s="85" t="s">
        <v>415</v>
      </c>
      <c r="C187" s="50" t="s">
        <v>416</v>
      </c>
      <c r="D187" s="242">
        <v>499.13</v>
      </c>
      <c r="E187" s="242">
        <v>807.4</v>
      </c>
      <c r="F187" s="52">
        <f t="shared" si="31"/>
        <v>161.76146494901127</v>
      </c>
    </row>
    <row r="188" spans="1:6" ht="12.75" customHeight="1" x14ac:dyDescent="0.2">
      <c r="A188" s="53">
        <v>329</v>
      </c>
      <c r="B188" s="85" t="s">
        <v>417</v>
      </c>
      <c r="C188" s="50" t="s">
        <v>418</v>
      </c>
      <c r="D188" s="51">
        <f t="shared" ref="D188:E188" si="43">SUM(D189:D195)</f>
        <v>91456.63</v>
      </c>
      <c r="E188" s="51">
        <f t="shared" si="43"/>
        <v>119613.24999999999</v>
      </c>
      <c r="F188" s="52">
        <f t="shared" si="31"/>
        <v>130.78685492784939</v>
      </c>
    </row>
    <row r="189" spans="1:6" ht="12.75" customHeight="1" x14ac:dyDescent="0.2">
      <c r="A189" s="53">
        <v>3291</v>
      </c>
      <c r="B189" s="232" t="s">
        <v>419</v>
      </c>
      <c r="C189" s="50" t="s">
        <v>420</v>
      </c>
      <c r="D189" s="242">
        <v>30942.1</v>
      </c>
      <c r="E189" s="242">
        <v>34512.74</v>
      </c>
      <c r="F189" s="52">
        <f t="shared" si="31"/>
        <v>111.5397468174429</v>
      </c>
    </row>
    <row r="190" spans="1:6" ht="12.75" customHeight="1" x14ac:dyDescent="0.2">
      <c r="A190" s="53">
        <v>3292</v>
      </c>
      <c r="B190" s="85" t="s">
        <v>421</v>
      </c>
      <c r="C190" s="50" t="s">
        <v>422</v>
      </c>
      <c r="D190" s="242">
        <v>13626.03</v>
      </c>
      <c r="E190" s="242">
        <v>14238.27</v>
      </c>
      <c r="F190" s="52">
        <f t="shared" si="31"/>
        <v>104.49316492037666</v>
      </c>
    </row>
    <row r="191" spans="1:6" ht="12.75" customHeight="1" x14ac:dyDescent="0.2">
      <c r="A191" s="53">
        <v>3293</v>
      </c>
      <c r="B191" s="85" t="s">
        <v>423</v>
      </c>
      <c r="C191" s="50" t="s">
        <v>424</v>
      </c>
      <c r="D191" s="242">
        <v>14886.44</v>
      </c>
      <c r="E191" s="242">
        <v>17385.669999999998</v>
      </c>
      <c r="F191" s="52">
        <f t="shared" si="31"/>
        <v>116.78863448883681</v>
      </c>
    </row>
    <row r="192" spans="1:6" ht="12.75" customHeight="1" x14ac:dyDescent="0.2">
      <c r="A192" s="53">
        <v>3294</v>
      </c>
      <c r="B192" s="85" t="s">
        <v>425</v>
      </c>
      <c r="C192" s="50" t="s">
        <v>426</v>
      </c>
      <c r="D192" s="242">
        <v>4292.99</v>
      </c>
      <c r="E192" s="242">
        <v>4293.01</v>
      </c>
      <c r="F192" s="52">
        <f t="shared" si="31"/>
        <v>100.00046587576492</v>
      </c>
    </row>
    <row r="193" spans="1:6" ht="12.75" customHeight="1" x14ac:dyDescent="0.2">
      <c r="A193" s="53">
        <v>3295</v>
      </c>
      <c r="B193" s="85" t="s">
        <v>427</v>
      </c>
      <c r="C193" s="50" t="s">
        <v>428</v>
      </c>
      <c r="D193" s="242">
        <v>11227.57</v>
      </c>
      <c r="E193" s="242">
        <v>22874.07</v>
      </c>
      <c r="F193" s="52">
        <f t="shared" si="31"/>
        <v>203.7312615285409</v>
      </c>
    </row>
    <row r="194" spans="1:6" ht="12.75" customHeight="1" x14ac:dyDescent="0.2">
      <c r="A194" s="53" t="s">
        <v>429</v>
      </c>
      <c r="B194" s="85" t="s">
        <v>430</v>
      </c>
      <c r="C194" s="50" t="s">
        <v>429</v>
      </c>
      <c r="D194" s="242">
        <v>802.97</v>
      </c>
      <c r="E194" s="242"/>
      <c r="F194" s="52">
        <f t="shared" si="31"/>
        <v>0</v>
      </c>
    </row>
    <row r="195" spans="1:6" ht="12.75" customHeight="1" x14ac:dyDescent="0.2">
      <c r="A195" s="53">
        <v>3299</v>
      </c>
      <c r="B195" s="85" t="s">
        <v>431</v>
      </c>
      <c r="C195" s="50" t="s">
        <v>432</v>
      </c>
      <c r="D195" s="242">
        <v>15678.53</v>
      </c>
      <c r="E195" s="242">
        <v>26309.49</v>
      </c>
      <c r="F195" s="52">
        <f t="shared" si="31"/>
        <v>167.80584659403658</v>
      </c>
    </row>
    <row r="196" spans="1:6" ht="12.75" customHeight="1" x14ac:dyDescent="0.2">
      <c r="A196" s="53">
        <v>34</v>
      </c>
      <c r="B196" s="232" t="s">
        <v>433</v>
      </c>
      <c r="C196" s="50" t="s">
        <v>434</v>
      </c>
      <c r="D196" s="51">
        <f t="shared" ref="D196:E196" si="44">D197+D202+D210</f>
        <v>27661.339999999997</v>
      </c>
      <c r="E196" s="51">
        <f t="shared" si="44"/>
        <v>17380.63</v>
      </c>
      <c r="F196" s="52">
        <f t="shared" si="31"/>
        <v>62.833651587377915</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10140.83</v>
      </c>
      <c r="E202" s="51">
        <f t="shared" si="46"/>
        <v>7034.57</v>
      </c>
      <c r="F202" s="52">
        <f t="shared" si="31"/>
        <v>69.368779478602832</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517.83000000000004</v>
      </c>
      <c r="E204" s="242">
        <v>481.09</v>
      </c>
      <c r="F204" s="52">
        <f t="shared" si="31"/>
        <v>92.905007434872431</v>
      </c>
    </row>
    <row r="205" spans="1:6" ht="24" x14ac:dyDescent="0.2">
      <c r="A205" s="53">
        <v>3423</v>
      </c>
      <c r="B205" s="232" t="s">
        <v>451</v>
      </c>
      <c r="C205" s="50" t="s">
        <v>452</v>
      </c>
      <c r="D205" s="242">
        <v>9623</v>
      </c>
      <c r="E205" s="242">
        <v>6553.48</v>
      </c>
      <c r="F205" s="52">
        <f t="shared" si="31"/>
        <v>68.102255014028884</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17520.509999999998</v>
      </c>
      <c r="E210" s="51">
        <f t="shared" si="47"/>
        <v>10346.060000000001</v>
      </c>
      <c r="F210" s="52">
        <f t="shared" si="31"/>
        <v>59.05113492700842</v>
      </c>
    </row>
    <row r="211" spans="1:6" ht="12.75" customHeight="1" x14ac:dyDescent="0.2">
      <c r="A211" s="53">
        <v>3431</v>
      </c>
      <c r="B211" s="232" t="s">
        <v>463</v>
      </c>
      <c r="C211" s="50" t="s">
        <v>464</v>
      </c>
      <c r="D211" s="242">
        <v>7519.66</v>
      </c>
      <c r="E211" s="242">
        <v>5388.06</v>
      </c>
      <c r="F211" s="52">
        <f t="shared" si="31"/>
        <v>71.652973671681977</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106.55</v>
      </c>
      <c r="E213" s="242">
        <v>943.49</v>
      </c>
      <c r="F213" s="52">
        <f t="shared" si="31"/>
        <v>885.49038010323807</v>
      </c>
    </row>
    <row r="214" spans="1:6" ht="12.75" customHeight="1" x14ac:dyDescent="0.2">
      <c r="A214" s="53">
        <v>3434</v>
      </c>
      <c r="B214" s="85" t="s">
        <v>469</v>
      </c>
      <c r="C214" s="50" t="s">
        <v>470</v>
      </c>
      <c r="D214" s="242">
        <v>9894.2999999999993</v>
      </c>
      <c r="E214" s="242">
        <v>4014.51</v>
      </c>
      <c r="F214" s="52">
        <f t="shared" si="31"/>
        <v>40.57396682938662</v>
      </c>
    </row>
    <row r="215" spans="1:6" ht="12.75" customHeight="1" x14ac:dyDescent="0.2">
      <c r="A215" s="53">
        <v>35</v>
      </c>
      <c r="B215" s="85" t="s">
        <v>471</v>
      </c>
      <c r="C215" s="50" t="s">
        <v>472</v>
      </c>
      <c r="D215" s="51">
        <f t="shared" ref="D215:E215" si="48">D216+D219+D223</f>
        <v>259771.24000000002</v>
      </c>
      <c r="E215" s="51">
        <f t="shared" si="48"/>
        <v>295752.15000000002</v>
      </c>
      <c r="F215" s="52">
        <f t="shared" si="31"/>
        <v>113.85099828603043</v>
      </c>
    </row>
    <row r="216" spans="1:6" ht="12.75" customHeight="1" x14ac:dyDescent="0.2">
      <c r="A216" s="53">
        <v>351</v>
      </c>
      <c r="B216" s="85" t="s">
        <v>473</v>
      </c>
      <c r="C216" s="50" t="s">
        <v>474</v>
      </c>
      <c r="D216" s="51">
        <f t="shared" ref="D216:E216" si="49">SUM(D217:D218)</f>
        <v>243374.89</v>
      </c>
      <c r="E216" s="51">
        <f t="shared" si="49"/>
        <v>285755</v>
      </c>
      <c r="F216" s="52">
        <f t="shared" si="31"/>
        <v>117.41350966815023</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243374.89</v>
      </c>
      <c r="E218" s="242">
        <v>285755</v>
      </c>
      <c r="F218" s="52">
        <f t="shared" si="31"/>
        <v>117.41350966815023</v>
      </c>
    </row>
    <row r="219" spans="1:6" ht="24" x14ac:dyDescent="0.2">
      <c r="A219" s="53">
        <v>352</v>
      </c>
      <c r="B219" s="85" t="s">
        <v>479</v>
      </c>
      <c r="C219" s="50" t="s">
        <v>480</v>
      </c>
      <c r="D219" s="51">
        <f t="shared" ref="D219:E219" si="50">SUM(D220:D222)</f>
        <v>16396.349999999999</v>
      </c>
      <c r="E219" s="51">
        <f t="shared" si="50"/>
        <v>9997.15</v>
      </c>
      <c r="F219" s="52">
        <f t="shared" si="31"/>
        <v>60.971801650977199</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16396.349999999999</v>
      </c>
      <c r="E222" s="242">
        <v>9997.15</v>
      </c>
      <c r="F222" s="52">
        <f t="shared" si="31"/>
        <v>60.971801650977199</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92205.459999999992</v>
      </c>
      <c r="E224" s="51">
        <f t="shared" si="51"/>
        <v>132586.52000000002</v>
      </c>
      <c r="F224" s="52">
        <f t="shared" ref="F224:F235" si="52">IF(D224&lt;&gt;0,IF(E224/D224&gt;=100,"&gt;&gt;100",E224/D224*100),"-")</f>
        <v>143.79465163993547</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16002.37</v>
      </c>
      <c r="E231" s="51">
        <f t="shared" si="55"/>
        <v>889.51</v>
      </c>
      <c r="F231" s="52">
        <f t="shared" si="52"/>
        <v>5.5586141302819518</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16002.37</v>
      </c>
      <c r="E233" s="242">
        <v>889.51</v>
      </c>
      <c r="F233" s="52">
        <f t="shared" si="52"/>
        <v>5.5586141302819518</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76203.09</v>
      </c>
      <c r="E236" s="51">
        <f t="shared" si="56"/>
        <v>131697.01</v>
      </c>
      <c r="F236" s="52">
        <f t="shared" ref="F236:F239" si="57">IF(D236&lt;&gt;0,IF(E236/D236&gt;=100,"&gt;&gt;100",E236/D236*100),"-")</f>
        <v>172.82371357906879</v>
      </c>
    </row>
    <row r="237" spans="1:6" ht="12.75" customHeight="1" x14ac:dyDescent="0.2">
      <c r="A237" s="53" t="s">
        <v>515</v>
      </c>
      <c r="B237" s="85" t="s">
        <v>516</v>
      </c>
      <c r="C237" s="50" t="s">
        <v>515</v>
      </c>
      <c r="D237" s="242">
        <v>40932</v>
      </c>
      <c r="E237" s="242">
        <v>87051.71</v>
      </c>
      <c r="F237" s="52">
        <f t="shared" si="57"/>
        <v>212.67397146486857</v>
      </c>
    </row>
    <row r="238" spans="1:6" ht="12.75" customHeight="1" x14ac:dyDescent="0.2">
      <c r="A238" s="53" t="s">
        <v>517</v>
      </c>
      <c r="B238" s="85" t="s">
        <v>518</v>
      </c>
      <c r="C238" s="50" t="s">
        <v>517</v>
      </c>
      <c r="D238" s="242">
        <v>35271.089999999997</v>
      </c>
      <c r="E238" s="242">
        <v>44645.3</v>
      </c>
      <c r="F238" s="52">
        <f t="shared" si="57"/>
        <v>126.57760222323724</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218166.19</v>
      </c>
      <c r="E252" s="51">
        <f t="shared" si="63"/>
        <v>254833.84000000003</v>
      </c>
      <c r="F252" s="52">
        <f t="shared" ref="F252:F258" si="64">IF(D252&lt;&gt;0,IF(E252/D252&gt;=100,"&gt;&gt;100",E252/D252*100),"-")</f>
        <v>116.80721013645608</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218166.19</v>
      </c>
      <c r="E259" s="51">
        <f t="shared" si="66"/>
        <v>254833.84000000003</v>
      </c>
      <c r="F259" s="52">
        <f t="shared" ref="F259:F262" si="67">IF(D259&lt;&gt;0,IF(E259/D259&gt;=100,"&gt;&gt;100",E259/D259*100),"-")</f>
        <v>116.80721013645608</v>
      </c>
    </row>
    <row r="260" spans="1:6" ht="12.75" customHeight="1" x14ac:dyDescent="0.2">
      <c r="A260" s="53">
        <v>3721</v>
      </c>
      <c r="B260" s="85" t="s">
        <v>557</v>
      </c>
      <c r="C260" s="50" t="s">
        <v>558</v>
      </c>
      <c r="D260" s="242">
        <v>110882.17</v>
      </c>
      <c r="E260" s="242">
        <v>115953.3</v>
      </c>
      <c r="F260" s="52">
        <f t="shared" si="67"/>
        <v>104.57344043681684</v>
      </c>
    </row>
    <row r="261" spans="1:6" ht="12.75" customHeight="1" x14ac:dyDescent="0.2">
      <c r="A261" s="53">
        <v>3722</v>
      </c>
      <c r="B261" s="85" t="s">
        <v>559</v>
      </c>
      <c r="C261" s="50" t="s">
        <v>560</v>
      </c>
      <c r="D261" s="242">
        <v>107284.02</v>
      </c>
      <c r="E261" s="242">
        <v>138880.54</v>
      </c>
      <c r="F261" s="52">
        <f t="shared" si="67"/>
        <v>129.45128267937761</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461127.88</v>
      </c>
      <c r="E263" s="51">
        <f t="shared" si="68"/>
        <v>659707.56000000006</v>
      </c>
      <c r="F263" s="52">
        <f t="shared" ref="F263:F267" si="69">IF(D263&lt;&gt;0,IF(E263/D263&gt;=100,"&gt;&gt;100",E263/D263*100),"-")</f>
        <v>143.06390669763886</v>
      </c>
    </row>
    <row r="264" spans="1:6" ht="12.75" customHeight="1" x14ac:dyDescent="0.2">
      <c r="A264" s="53">
        <v>381</v>
      </c>
      <c r="B264" s="85" t="s">
        <v>565</v>
      </c>
      <c r="C264" s="50" t="s">
        <v>566</v>
      </c>
      <c r="D264" s="51">
        <f t="shared" ref="D264:E264" si="70">SUM(D265:D267)</f>
        <v>375243.18</v>
      </c>
      <c r="E264" s="51">
        <f t="shared" si="70"/>
        <v>478989.54</v>
      </c>
      <c r="F264" s="52">
        <f t="shared" si="69"/>
        <v>127.64776697607137</v>
      </c>
    </row>
    <row r="265" spans="1:6" ht="12.75" customHeight="1" x14ac:dyDescent="0.2">
      <c r="A265" s="53">
        <v>3811</v>
      </c>
      <c r="B265" s="85" t="s">
        <v>567</v>
      </c>
      <c r="C265" s="50" t="s">
        <v>568</v>
      </c>
      <c r="D265" s="242">
        <v>363940.86</v>
      </c>
      <c r="E265" s="242">
        <v>425964.38</v>
      </c>
      <c r="F265" s="52">
        <f t="shared" si="69"/>
        <v>117.04219746032365</v>
      </c>
    </row>
    <row r="266" spans="1:6" ht="12.75" customHeight="1" x14ac:dyDescent="0.2">
      <c r="A266" s="53">
        <v>3812</v>
      </c>
      <c r="B266" s="85" t="s">
        <v>569</v>
      </c>
      <c r="C266" s="50" t="s">
        <v>570</v>
      </c>
      <c r="D266" s="242">
        <v>1312.63</v>
      </c>
      <c r="E266" s="242">
        <v>1644.41</v>
      </c>
      <c r="F266" s="52">
        <f t="shared" si="69"/>
        <v>125.27597266556454</v>
      </c>
    </row>
    <row r="267" spans="1:6" ht="12.75" customHeight="1" x14ac:dyDescent="0.2">
      <c r="A267" s="53" t="s">
        <v>571</v>
      </c>
      <c r="B267" s="85" t="s">
        <v>572</v>
      </c>
      <c r="C267" s="50" t="s">
        <v>571</v>
      </c>
      <c r="D267" s="242">
        <v>9989.69</v>
      </c>
      <c r="E267" s="242">
        <v>51380.75</v>
      </c>
      <c r="F267" s="52">
        <f t="shared" si="69"/>
        <v>514.33778225350329</v>
      </c>
    </row>
    <row r="268" spans="1:6" ht="12.75" customHeight="1" x14ac:dyDescent="0.2">
      <c r="A268" s="53">
        <v>382</v>
      </c>
      <c r="B268" s="86" t="s">
        <v>573</v>
      </c>
      <c r="C268" s="50" t="s">
        <v>574</v>
      </c>
      <c r="D268" s="51">
        <f t="shared" ref="D268:E268" si="71">SUM(D269:D272)</f>
        <v>53078.84</v>
      </c>
      <c r="E268" s="51">
        <f t="shared" si="71"/>
        <v>98950</v>
      </c>
      <c r="F268" s="52">
        <f t="shared" ref="F268:F272" si="72">IF(D268&lt;&gt;0,IF(E268/D268&gt;=100,"&gt;&gt;100",E268/D268*100),"-")</f>
        <v>186.42080346895298</v>
      </c>
    </row>
    <row r="269" spans="1:6" ht="12.75" customHeight="1" x14ac:dyDescent="0.2">
      <c r="A269" s="53">
        <v>3821</v>
      </c>
      <c r="B269" s="85" t="s">
        <v>575</v>
      </c>
      <c r="C269" s="50" t="s">
        <v>576</v>
      </c>
      <c r="D269" s="242">
        <v>53078.84</v>
      </c>
      <c r="E269" s="242">
        <v>98950</v>
      </c>
      <c r="F269" s="52">
        <f t="shared" si="72"/>
        <v>186.42080346895298</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32805.86</v>
      </c>
      <c r="E279" s="51">
        <f t="shared" si="75"/>
        <v>81768.02</v>
      </c>
      <c r="F279" s="52">
        <f t="shared" si="74"/>
        <v>249.24821358135407</v>
      </c>
    </row>
    <row r="280" spans="1:6" ht="24" x14ac:dyDescent="0.2">
      <c r="A280" s="53">
        <v>3861</v>
      </c>
      <c r="B280" s="85" t="s">
        <v>596</v>
      </c>
      <c r="C280" s="50" t="s">
        <v>597</v>
      </c>
      <c r="D280" s="242">
        <v>32805.86</v>
      </c>
      <c r="E280" s="242">
        <v>81768.02</v>
      </c>
      <c r="F280" s="52">
        <f t="shared" si="74"/>
        <v>249.24821358135407</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3499681.1699999995</v>
      </c>
      <c r="E289" s="51">
        <f t="shared" si="79"/>
        <v>3942902.4599999995</v>
      </c>
      <c r="F289" s="52">
        <f t="shared" si="76"/>
        <v>112.66461910300248</v>
      </c>
    </row>
    <row r="290" spans="1:6" ht="12.75" customHeight="1" x14ac:dyDescent="0.2">
      <c r="A290" s="53" t="s">
        <v>606</v>
      </c>
      <c r="B290" s="85" t="s">
        <v>617</v>
      </c>
      <c r="C290" s="50" t="s">
        <v>618</v>
      </c>
      <c r="D290" s="51">
        <f>IF(D6&gt;=D289,D6-D289,0)</f>
        <v>1729686.4200000013</v>
      </c>
      <c r="E290" s="51">
        <f>IF(E6&gt;=E289,E6-E289,0)</f>
        <v>2426037.890000002</v>
      </c>
      <c r="F290" s="52">
        <f t="shared" si="76"/>
        <v>140.25882737750811</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312">
        <v>1633192.99</v>
      </c>
      <c r="E292" s="242">
        <v>1531587.36</v>
      </c>
      <c r="F292" s="52">
        <f t="shared" si="76"/>
        <v>93.778712581909872</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577073.75</v>
      </c>
      <c r="E294" s="242">
        <v>447798.6</v>
      </c>
      <c r="F294" s="52">
        <f t="shared" si="76"/>
        <v>77.598157947749314</v>
      </c>
    </row>
    <row r="295" spans="1:6" ht="24" x14ac:dyDescent="0.2">
      <c r="A295" s="53">
        <v>9661</v>
      </c>
      <c r="B295" s="85" t="s">
        <v>627</v>
      </c>
      <c r="C295" s="50" t="s">
        <v>628</v>
      </c>
      <c r="D295" s="242">
        <v>6473.97</v>
      </c>
      <c r="E295" s="242">
        <v>6475.61</v>
      </c>
      <c r="F295" s="52">
        <f t="shared" si="76"/>
        <v>100.02533221500872</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3" t="s">
        <v>631</v>
      </c>
      <c r="B297" s="354"/>
      <c r="C297" s="219"/>
      <c r="D297" s="58"/>
      <c r="E297" s="58"/>
      <c r="F297" s="59"/>
    </row>
    <row r="298" spans="1:6" ht="12.75" customHeight="1" x14ac:dyDescent="0.2">
      <c r="A298" s="53">
        <v>7</v>
      </c>
      <c r="B298" s="85" t="s">
        <v>632</v>
      </c>
      <c r="C298" s="50" t="s">
        <v>633</v>
      </c>
      <c r="D298" s="51">
        <f t="shared" ref="D298:E298" si="80">D299+D311+D344+D348</f>
        <v>84807.53</v>
      </c>
      <c r="E298" s="51">
        <f t="shared" si="80"/>
        <v>755480.65</v>
      </c>
      <c r="F298" s="52">
        <f t="shared" ref="F298:F418" si="81">IF(D298&lt;&gt;0,IF(E298/D298&gt;=100,"&gt;&gt;100",E298/D298*100),"-")</f>
        <v>890.81789081700651</v>
      </c>
    </row>
    <row r="299" spans="1:6" ht="12.75" customHeight="1" x14ac:dyDescent="0.2">
      <c r="A299" s="53">
        <v>71</v>
      </c>
      <c r="B299" s="85" t="s">
        <v>634</v>
      </c>
      <c r="C299" s="50" t="s">
        <v>635</v>
      </c>
      <c r="D299" s="51">
        <f t="shared" ref="D299:E299" si="82">D300+D304</f>
        <v>59018.31</v>
      </c>
      <c r="E299" s="51">
        <f t="shared" si="82"/>
        <v>751627.83000000007</v>
      </c>
      <c r="F299" s="52">
        <f t="shared" si="81"/>
        <v>1273.5502422892152</v>
      </c>
    </row>
    <row r="300" spans="1:6" ht="24" x14ac:dyDescent="0.2">
      <c r="A300" s="53">
        <v>711</v>
      </c>
      <c r="B300" s="85" t="s">
        <v>636</v>
      </c>
      <c r="C300" s="50" t="s">
        <v>637</v>
      </c>
      <c r="D300" s="51">
        <f t="shared" ref="D300:E300" si="83">SUM(D301:D303)</f>
        <v>53865.15</v>
      </c>
      <c r="E300" s="51">
        <f t="shared" si="83"/>
        <v>746474.67</v>
      </c>
      <c r="F300" s="52">
        <f t="shared" si="81"/>
        <v>1385.8212035054205</v>
      </c>
    </row>
    <row r="301" spans="1:6" ht="12.75" customHeight="1" x14ac:dyDescent="0.2">
      <c r="A301" s="53">
        <v>7111</v>
      </c>
      <c r="B301" s="85" t="s">
        <v>638</v>
      </c>
      <c r="C301" s="50" t="s">
        <v>639</v>
      </c>
      <c r="D301" s="242">
        <v>53865.15</v>
      </c>
      <c r="E301" s="242">
        <v>746474.67</v>
      </c>
      <c r="F301" s="52">
        <f t="shared" si="81"/>
        <v>1385.8212035054205</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5153.16</v>
      </c>
      <c r="E304" s="51">
        <f t="shared" si="84"/>
        <v>5153.16</v>
      </c>
      <c r="F304" s="52">
        <f t="shared" si="81"/>
        <v>100</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5153.16</v>
      </c>
      <c r="E308" s="242">
        <v>5153.16</v>
      </c>
      <c r="F308" s="52">
        <f t="shared" si="81"/>
        <v>100</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25789.22</v>
      </c>
      <c r="E311" s="51">
        <f t="shared" si="85"/>
        <v>3852.8199999999997</v>
      </c>
      <c r="F311" s="52">
        <f t="shared" si="81"/>
        <v>14.939653079852743</v>
      </c>
    </row>
    <row r="312" spans="1:6" ht="12.75" customHeight="1" x14ac:dyDescent="0.2">
      <c r="A312" s="53">
        <v>721</v>
      </c>
      <c r="B312" s="85" t="s">
        <v>660</v>
      </c>
      <c r="C312" s="50" t="s">
        <v>661</v>
      </c>
      <c r="D312" s="51">
        <f t="shared" ref="D312:E312" si="86">SUM(D313:D316)</f>
        <v>25789.22</v>
      </c>
      <c r="E312" s="51">
        <f t="shared" si="86"/>
        <v>130</v>
      </c>
      <c r="F312" s="52">
        <f t="shared" si="81"/>
        <v>0.5040865912191218</v>
      </c>
    </row>
    <row r="313" spans="1:6" ht="12.75" customHeight="1" x14ac:dyDescent="0.2">
      <c r="A313" s="53">
        <v>7211</v>
      </c>
      <c r="B313" s="85" t="s">
        <v>662</v>
      </c>
      <c r="C313" s="50" t="s">
        <v>663</v>
      </c>
      <c r="D313" s="242">
        <v>25789.22</v>
      </c>
      <c r="E313" s="242">
        <v>130</v>
      </c>
      <c r="F313" s="52">
        <f t="shared" si="81"/>
        <v>0.5040865912191218</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837.53</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c r="E324" s="242">
        <v>837.53</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2885.29</v>
      </c>
      <c r="F326" s="52" t="str">
        <f t="shared" si="81"/>
        <v>-</v>
      </c>
    </row>
    <row r="327" spans="1:6" ht="12.75" customHeight="1" x14ac:dyDescent="0.2">
      <c r="A327" s="53">
        <v>7231</v>
      </c>
      <c r="B327" s="85" t="s">
        <v>690</v>
      </c>
      <c r="C327" s="50" t="s">
        <v>691</v>
      </c>
      <c r="D327" s="242"/>
      <c r="E327" s="242">
        <v>2885.29</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1777825.28</v>
      </c>
      <c r="E350" s="51">
        <f t="shared" si="95"/>
        <v>1855524.4500000002</v>
      </c>
      <c r="F350" s="52">
        <f t="shared" si="81"/>
        <v>104.37046153376784</v>
      </c>
    </row>
    <row r="351" spans="1:6" ht="12.75" customHeight="1" x14ac:dyDescent="0.2">
      <c r="A351" s="53">
        <v>41</v>
      </c>
      <c r="B351" s="85" t="s">
        <v>738</v>
      </c>
      <c r="C351" s="50" t="s">
        <v>739</v>
      </c>
      <c r="D351" s="51">
        <f t="shared" ref="D351:E351" si="96">D352+D356</f>
        <v>55251.86</v>
      </c>
      <c r="E351" s="51">
        <f t="shared" si="96"/>
        <v>7384.37</v>
      </c>
      <c r="F351" s="52">
        <f t="shared" si="81"/>
        <v>13.364925633272797</v>
      </c>
    </row>
    <row r="352" spans="1:6" ht="12.75" customHeight="1" x14ac:dyDescent="0.2">
      <c r="A352" s="53">
        <v>411</v>
      </c>
      <c r="B352" s="85" t="s">
        <v>740</v>
      </c>
      <c r="C352" s="50" t="s">
        <v>741</v>
      </c>
      <c r="D352" s="51">
        <f t="shared" ref="D352:E352" si="97">SUM(D353:D355)</f>
        <v>42903.89</v>
      </c>
      <c r="E352" s="51">
        <f t="shared" si="97"/>
        <v>867.74</v>
      </c>
      <c r="F352" s="52">
        <f t="shared" si="81"/>
        <v>2.0225205686477383</v>
      </c>
    </row>
    <row r="353" spans="1:6" ht="12.75" customHeight="1" x14ac:dyDescent="0.2">
      <c r="A353" s="53">
        <v>4111</v>
      </c>
      <c r="B353" s="85" t="s">
        <v>638</v>
      </c>
      <c r="C353" s="50" t="s">
        <v>742</v>
      </c>
      <c r="D353" s="242">
        <v>42903.89</v>
      </c>
      <c r="E353" s="242">
        <v>867.74</v>
      </c>
      <c r="F353" s="52">
        <f t="shared" si="81"/>
        <v>2.0225205686477383</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12347.97</v>
      </c>
      <c r="E356" s="51">
        <f t="shared" si="98"/>
        <v>6516.63</v>
      </c>
      <c r="F356" s="52">
        <f t="shared" si="81"/>
        <v>52.774909560032945</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7327.53</v>
      </c>
      <c r="E359" s="242">
        <v>1436.37</v>
      </c>
      <c r="F359" s="52">
        <f t="shared" si="81"/>
        <v>19.602376244109543</v>
      </c>
    </row>
    <row r="360" spans="1:6" ht="12.75" customHeight="1" x14ac:dyDescent="0.2">
      <c r="A360" s="53">
        <v>4124</v>
      </c>
      <c r="B360" s="85" t="s">
        <v>652</v>
      </c>
      <c r="C360" s="50" t="s">
        <v>751</v>
      </c>
      <c r="D360" s="242">
        <v>5020.4399999999996</v>
      </c>
      <c r="E360" s="242">
        <v>5080.26</v>
      </c>
      <c r="F360" s="52">
        <f t="shared" si="81"/>
        <v>101.19152902932811</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1560889.5799999998</v>
      </c>
      <c r="E363" s="51">
        <f t="shared" si="99"/>
        <v>1203317.3900000001</v>
      </c>
      <c r="F363" s="52">
        <f t="shared" si="81"/>
        <v>77.09176904108746</v>
      </c>
    </row>
    <row r="364" spans="1:6" ht="12.75" customHeight="1" x14ac:dyDescent="0.2">
      <c r="A364" s="53">
        <v>421</v>
      </c>
      <c r="B364" s="85" t="s">
        <v>756</v>
      </c>
      <c r="C364" s="50" t="s">
        <v>757</v>
      </c>
      <c r="D364" s="51">
        <f t="shared" ref="D364:E364" si="100">SUM(D365:D368)</f>
        <v>1082150.03</v>
      </c>
      <c r="E364" s="51">
        <f t="shared" si="100"/>
        <v>831624.18</v>
      </c>
      <c r="F364" s="52">
        <f t="shared" si="81"/>
        <v>76.849249821672146</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1038188.64</v>
      </c>
      <c r="E367" s="242">
        <v>693696.52</v>
      </c>
      <c r="F367" s="52">
        <f t="shared" si="81"/>
        <v>66.817964796840783</v>
      </c>
    </row>
    <row r="368" spans="1:6" ht="12.75" customHeight="1" x14ac:dyDescent="0.2">
      <c r="A368" s="53">
        <v>4214</v>
      </c>
      <c r="B368" s="85" t="s">
        <v>668</v>
      </c>
      <c r="C368" s="50" t="s">
        <v>761</v>
      </c>
      <c r="D368" s="242">
        <v>43961.39</v>
      </c>
      <c r="E368" s="242">
        <v>137927.66</v>
      </c>
      <c r="F368" s="52">
        <f t="shared" si="81"/>
        <v>313.74726777292528</v>
      </c>
    </row>
    <row r="369" spans="1:6" ht="12.75" customHeight="1" x14ac:dyDescent="0.2">
      <c r="A369" s="53">
        <v>422</v>
      </c>
      <c r="B369" s="85" t="s">
        <v>762</v>
      </c>
      <c r="C369" s="50" t="s">
        <v>763</v>
      </c>
      <c r="D369" s="51">
        <f t="shared" ref="D369:E369" si="101">SUM(D370:D377)</f>
        <v>315789.95</v>
      </c>
      <c r="E369" s="51">
        <f t="shared" si="101"/>
        <v>203234.08</v>
      </c>
      <c r="F369" s="52">
        <f t="shared" si="81"/>
        <v>64.35736159431292</v>
      </c>
    </row>
    <row r="370" spans="1:6" ht="12.75" customHeight="1" x14ac:dyDescent="0.2">
      <c r="A370" s="53">
        <v>4221</v>
      </c>
      <c r="B370" s="85" t="s">
        <v>672</v>
      </c>
      <c r="C370" s="50" t="s">
        <v>764</v>
      </c>
      <c r="D370" s="242">
        <v>249605.32</v>
      </c>
      <c r="E370" s="242">
        <v>23719.040000000001</v>
      </c>
      <c r="F370" s="52">
        <f t="shared" si="81"/>
        <v>9.5026179730464087</v>
      </c>
    </row>
    <row r="371" spans="1:6" ht="12.75" customHeight="1" x14ac:dyDescent="0.2">
      <c r="A371" s="53">
        <v>4222</v>
      </c>
      <c r="B371" s="85" t="s">
        <v>765</v>
      </c>
      <c r="C371" s="50" t="s">
        <v>766</v>
      </c>
      <c r="D371" s="242">
        <v>1434.5</v>
      </c>
      <c r="E371" s="242">
        <v>2198</v>
      </c>
      <c r="F371" s="52">
        <f t="shared" si="81"/>
        <v>153.22411990240502</v>
      </c>
    </row>
    <row r="372" spans="1:6" ht="12.75" customHeight="1" x14ac:dyDescent="0.2">
      <c r="A372" s="53">
        <v>4223</v>
      </c>
      <c r="B372" s="85" t="s">
        <v>676</v>
      </c>
      <c r="C372" s="50" t="s">
        <v>767</v>
      </c>
      <c r="D372" s="242">
        <v>11210.55</v>
      </c>
      <c r="E372" s="242">
        <v>15132.05</v>
      </c>
      <c r="F372" s="52">
        <f t="shared" si="81"/>
        <v>134.98044252958152</v>
      </c>
    </row>
    <row r="373" spans="1:6" ht="12.75" customHeight="1" x14ac:dyDescent="0.2">
      <c r="A373" s="53">
        <v>4224</v>
      </c>
      <c r="B373" s="85" t="s">
        <v>678</v>
      </c>
      <c r="C373" s="50" t="s">
        <v>768</v>
      </c>
      <c r="D373" s="242">
        <v>5369.01</v>
      </c>
      <c r="E373" s="242"/>
      <c r="F373" s="52">
        <f t="shared" si="81"/>
        <v>0</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1887.34</v>
      </c>
      <c r="E375" s="242">
        <v>8344.6200000000008</v>
      </c>
      <c r="F375" s="52">
        <f t="shared" si="81"/>
        <v>442.13655197261755</v>
      </c>
    </row>
    <row r="376" spans="1:6" ht="12.75" customHeight="1" x14ac:dyDescent="0.2">
      <c r="A376" s="53">
        <v>4227</v>
      </c>
      <c r="B376" s="232" t="s">
        <v>684</v>
      </c>
      <c r="C376" s="50" t="s">
        <v>771</v>
      </c>
      <c r="D376" s="242">
        <v>46283.23</v>
      </c>
      <c r="E376" s="242">
        <v>153840.37</v>
      </c>
      <c r="F376" s="52">
        <f t="shared" si="81"/>
        <v>332.38901001507458</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33167.43</v>
      </c>
      <c r="E378" s="51">
        <f t="shared" si="102"/>
        <v>0</v>
      </c>
      <c r="F378" s="52">
        <f t="shared" si="81"/>
        <v>0</v>
      </c>
    </row>
    <row r="379" spans="1:6" ht="12.75" customHeight="1" x14ac:dyDescent="0.2">
      <c r="A379" s="53">
        <v>4231</v>
      </c>
      <c r="B379" s="85" t="s">
        <v>690</v>
      </c>
      <c r="C379" s="50" t="s">
        <v>775</v>
      </c>
      <c r="D379" s="242">
        <v>33167.43</v>
      </c>
      <c r="E379" s="242"/>
      <c r="F379" s="52">
        <f t="shared" si="81"/>
        <v>0</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129782.17000000001</v>
      </c>
      <c r="E391" s="51">
        <f t="shared" si="105"/>
        <v>168459.13</v>
      </c>
      <c r="F391" s="52">
        <f t="shared" si="81"/>
        <v>129.80144344943528</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3152.17</v>
      </c>
      <c r="E393" s="242">
        <v>4498.71</v>
      </c>
      <c r="F393" s="52">
        <f t="shared" si="81"/>
        <v>142.71787371873978</v>
      </c>
    </row>
    <row r="394" spans="1:6" ht="12.75" customHeight="1" x14ac:dyDescent="0.2">
      <c r="A394" s="53">
        <v>4263</v>
      </c>
      <c r="B394" s="85" t="s">
        <v>720</v>
      </c>
      <c r="C394" s="50" t="s">
        <v>795</v>
      </c>
      <c r="D394" s="242">
        <v>15263.12</v>
      </c>
      <c r="E394" s="242">
        <v>15199.65</v>
      </c>
      <c r="F394" s="52">
        <f t="shared" si="81"/>
        <v>99.584161036537736</v>
      </c>
    </row>
    <row r="395" spans="1:6" ht="12.75" customHeight="1" x14ac:dyDescent="0.2">
      <c r="A395" s="53">
        <v>4264</v>
      </c>
      <c r="B395" s="85" t="s">
        <v>722</v>
      </c>
      <c r="C395" s="50" t="s">
        <v>796</v>
      </c>
      <c r="D395" s="242">
        <v>111366.88</v>
      </c>
      <c r="E395" s="242">
        <v>148760.76999999999</v>
      </c>
      <c r="F395" s="52">
        <f t="shared" si="81"/>
        <v>133.57720895117112</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161683.84</v>
      </c>
      <c r="E402" s="51">
        <f t="shared" si="109"/>
        <v>644822.68999999994</v>
      </c>
      <c r="F402" s="52">
        <f t="shared" si="81"/>
        <v>398.81703081767472</v>
      </c>
    </row>
    <row r="403" spans="1:6" ht="12.75" customHeight="1" x14ac:dyDescent="0.2">
      <c r="A403" s="53">
        <v>451</v>
      </c>
      <c r="B403" s="85" t="s">
        <v>809</v>
      </c>
      <c r="C403" s="50" t="s">
        <v>810</v>
      </c>
      <c r="D403" s="242">
        <v>153179.62</v>
      </c>
      <c r="E403" s="242">
        <v>644002.68999999994</v>
      </c>
      <c r="F403" s="52">
        <f t="shared" si="81"/>
        <v>420.42321948572533</v>
      </c>
    </row>
    <row r="404" spans="1:6" ht="12.75" customHeight="1" x14ac:dyDescent="0.2">
      <c r="A404" s="53">
        <v>452</v>
      </c>
      <c r="B404" s="85" t="s">
        <v>811</v>
      </c>
      <c r="C404" s="50" t="s">
        <v>812</v>
      </c>
      <c r="D404" s="242">
        <v>7482.25</v>
      </c>
      <c r="E404" s="242"/>
      <c r="F404" s="52">
        <f t="shared" si="81"/>
        <v>0</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1021.97</v>
      </c>
      <c r="E406" s="242">
        <v>820</v>
      </c>
      <c r="F406" s="52">
        <f t="shared" si="81"/>
        <v>80.237188958579992</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1693017.75</v>
      </c>
      <c r="E408" s="51">
        <f t="shared" si="111"/>
        <v>1100043.8000000003</v>
      </c>
      <c r="F408" s="52">
        <f t="shared" si="81"/>
        <v>64.975325864126361</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701581.85</v>
      </c>
      <c r="E410" s="242">
        <v>674381.25</v>
      </c>
      <c r="F410" s="52">
        <f t="shared" si="81"/>
        <v>96.122961276720602</v>
      </c>
    </row>
    <row r="411" spans="1:6" ht="12.75" customHeight="1" x14ac:dyDescent="0.2">
      <c r="A411" s="53">
        <v>97</v>
      </c>
      <c r="B411" s="85" t="s">
        <v>825</v>
      </c>
      <c r="C411" s="50" t="s">
        <v>826</v>
      </c>
      <c r="D411" s="242">
        <v>433.15</v>
      </c>
      <c r="E411" s="242">
        <v>296.37</v>
      </c>
      <c r="F411" s="52">
        <f t="shared" si="81"/>
        <v>68.422024702758861</v>
      </c>
    </row>
    <row r="412" spans="1:6" ht="12.75" customHeight="1" x14ac:dyDescent="0.2">
      <c r="A412" s="53" t="s">
        <v>606</v>
      </c>
      <c r="B412" s="85" t="s">
        <v>827</v>
      </c>
      <c r="C412" s="50" t="s">
        <v>828</v>
      </c>
      <c r="D412" s="51">
        <f>D6+D298</f>
        <v>5314175.120000001</v>
      </c>
      <c r="E412" s="51">
        <f>E6+E298</f>
        <v>7124421.0000000019</v>
      </c>
      <c r="F412" s="52">
        <f t="shared" si="81"/>
        <v>134.06447546651418</v>
      </c>
    </row>
    <row r="413" spans="1:6" ht="12.75" customHeight="1" x14ac:dyDescent="0.2">
      <c r="A413" s="53" t="s">
        <v>606</v>
      </c>
      <c r="B413" s="85" t="s">
        <v>829</v>
      </c>
      <c r="C413" s="50" t="s">
        <v>830</v>
      </c>
      <c r="D413" s="51">
        <f t="shared" ref="D413:E413" si="112">D289+D350</f>
        <v>5277506.4499999993</v>
      </c>
      <c r="E413" s="51">
        <f t="shared" si="112"/>
        <v>5798426.9100000001</v>
      </c>
      <c r="F413" s="52">
        <f t="shared" si="81"/>
        <v>109.87057931497178</v>
      </c>
    </row>
    <row r="414" spans="1:6" ht="12.75" customHeight="1" x14ac:dyDescent="0.2">
      <c r="A414" s="53" t="s">
        <v>606</v>
      </c>
      <c r="B414" s="85" t="s">
        <v>831</v>
      </c>
      <c r="C414" s="50" t="s">
        <v>832</v>
      </c>
      <c r="D414" s="51">
        <f t="shared" ref="D414:E414" si="113">IF(D412&gt;=D413,D412-D413,0)</f>
        <v>36668.670000001788</v>
      </c>
      <c r="E414" s="51">
        <f t="shared" si="113"/>
        <v>1325994.0900000017</v>
      </c>
      <c r="F414" s="52">
        <f t="shared" si="81"/>
        <v>3616.1499448982936</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931611.14</v>
      </c>
      <c r="E416" s="51">
        <f t="shared" si="115"/>
        <v>857206.1100000001</v>
      </c>
      <c r="F416" s="52">
        <f t="shared" si="81"/>
        <v>92.013295375579133</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577506.9</v>
      </c>
      <c r="E418" s="62">
        <f t="shared" si="117"/>
        <v>448094.97</v>
      </c>
      <c r="F418" s="57">
        <f t="shared" si="81"/>
        <v>77.591275532811807</v>
      </c>
    </row>
    <row r="419" spans="1:6" s="75" customFormat="1" ht="20.100000000000001" customHeight="1" x14ac:dyDescent="0.2">
      <c r="A419" s="353" t="s">
        <v>843</v>
      </c>
      <c r="B419" s="354"/>
      <c r="C419" s="219"/>
      <c r="D419" s="58"/>
      <c r="E419" s="58"/>
      <c r="F419" s="59"/>
    </row>
    <row r="420" spans="1:6" ht="12.75" customHeight="1" x14ac:dyDescent="0.2">
      <c r="A420" s="53">
        <v>8</v>
      </c>
      <c r="B420" s="85" t="s">
        <v>844</v>
      </c>
      <c r="C420" s="50" t="s">
        <v>845</v>
      </c>
      <c r="D420" s="51">
        <f t="shared" ref="D420:E420" si="118">D421+D459+D472+D484+D515</f>
        <v>23294.13</v>
      </c>
      <c r="E420" s="51">
        <f t="shared" si="118"/>
        <v>5017.42</v>
      </c>
      <c r="F420" s="52">
        <f t="shared" ref="F420:F647" si="119">IF(D420&lt;&gt;0,IF(E420/D420&gt;=100,"&gt;&gt;100",E420/D420*100),"-")</f>
        <v>21.539417870510725</v>
      </c>
    </row>
    <row r="421" spans="1:6" ht="24" x14ac:dyDescent="0.2">
      <c r="A421" s="53">
        <v>81</v>
      </c>
      <c r="B421" s="232" t="s">
        <v>846</v>
      </c>
      <c r="C421" s="50" t="s">
        <v>847</v>
      </c>
      <c r="D421" s="51">
        <f t="shared" ref="D421:E421" si="120">D422+D427+D430+D434+D435+D442+D447+D455</f>
        <v>7378.01</v>
      </c>
      <c r="E421" s="51">
        <f t="shared" si="120"/>
        <v>4357.42</v>
      </c>
      <c r="F421" s="52">
        <f t="shared" si="119"/>
        <v>59.059556709736093</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7378.01</v>
      </c>
      <c r="E434" s="242">
        <v>4357.42</v>
      </c>
      <c r="F434" s="52">
        <f t="shared" si="119"/>
        <v>59.059556709736093</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660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c r="E477" s="242">
        <v>660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15916.12</v>
      </c>
      <c r="E484" s="51">
        <f t="shared" si="137"/>
        <v>0</v>
      </c>
      <c r="F484" s="52">
        <f t="shared" si="119"/>
        <v>0</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15916.12</v>
      </c>
      <c r="E495" s="51">
        <f t="shared" si="140"/>
        <v>0</v>
      </c>
      <c r="F495" s="52">
        <f t="shared" si="119"/>
        <v>0</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15916.12</v>
      </c>
      <c r="E498" s="242"/>
      <c r="F498" s="52">
        <f t="shared" si="119"/>
        <v>0</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216624.91</v>
      </c>
      <c r="E528" s="51">
        <f t="shared" si="148"/>
        <v>220258.01</v>
      </c>
      <c r="F528" s="52">
        <f t="shared" si="119"/>
        <v>101.67713860792833</v>
      </c>
    </row>
    <row r="529" spans="1:6" ht="24" x14ac:dyDescent="0.2">
      <c r="A529" s="53">
        <v>51</v>
      </c>
      <c r="B529" s="85" t="s">
        <v>1062</v>
      </c>
      <c r="C529" s="50" t="s">
        <v>1063</v>
      </c>
      <c r="D529" s="51">
        <f t="shared" ref="D529:E529" si="149">D530+D535+D538+D542+D543+D550+D555+D563</f>
        <v>98.79</v>
      </c>
      <c r="E529" s="51">
        <f t="shared" si="149"/>
        <v>471.01</v>
      </c>
      <c r="F529" s="52">
        <f t="shared" si="119"/>
        <v>476.77902621722848</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98.79</v>
      </c>
      <c r="E542" s="242">
        <v>471.01</v>
      </c>
      <c r="F542" s="52">
        <f t="shared" si="119"/>
        <v>476.77902621722848</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216526.12</v>
      </c>
      <c r="E593" s="51">
        <f t="shared" si="167"/>
        <v>219787</v>
      </c>
      <c r="F593" s="52">
        <f t="shared" si="119"/>
        <v>101.50599844489894</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56434.81</v>
      </c>
      <c r="E599" s="51">
        <f t="shared" si="169"/>
        <v>57661.31</v>
      </c>
      <c r="F599" s="52">
        <f t="shared" si="119"/>
        <v>102.17330402990636</v>
      </c>
    </row>
    <row r="600" spans="1:6" ht="12.75" customHeight="1" x14ac:dyDescent="0.2">
      <c r="A600" s="53">
        <v>5422</v>
      </c>
      <c r="B600" s="85" t="s">
        <v>1195</v>
      </c>
      <c r="C600" s="50" t="s">
        <v>1196</v>
      </c>
      <c r="D600" s="242">
        <v>56434.81</v>
      </c>
      <c r="E600" s="242">
        <v>57661.31</v>
      </c>
      <c r="F600" s="52">
        <f t="shared" si="119"/>
        <v>102.17330402990636</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160091.31</v>
      </c>
      <c r="E605" s="51">
        <f t="shared" si="171"/>
        <v>162125.69</v>
      </c>
      <c r="F605" s="52">
        <f t="shared" si="119"/>
        <v>101.27076229184458</v>
      </c>
    </row>
    <row r="606" spans="1:6" ht="24" x14ac:dyDescent="0.2">
      <c r="A606" s="53">
        <v>5443</v>
      </c>
      <c r="B606" s="85" t="s">
        <v>1207</v>
      </c>
      <c r="C606" s="50" t="s">
        <v>1208</v>
      </c>
      <c r="D606" s="242">
        <v>154850.93</v>
      </c>
      <c r="E606" s="242">
        <v>154850.92000000001</v>
      </c>
      <c r="F606" s="52">
        <f t="shared" si="119"/>
        <v>99.999993542176341</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5240.38</v>
      </c>
      <c r="E608" s="242">
        <v>7274.77</v>
      </c>
      <c r="F608" s="52">
        <f t="shared" si="119"/>
        <v>138.82142134730688</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193330.78</v>
      </c>
      <c r="E636" s="51">
        <f t="shared" si="179"/>
        <v>215240.59</v>
      </c>
      <c r="F636" s="52">
        <f t="shared" si="119"/>
        <v>111.3328100160771</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111073.7</v>
      </c>
      <c r="E638" s="242">
        <v>193330.78</v>
      </c>
      <c r="F638" s="52">
        <f t="shared" si="119"/>
        <v>174.05630675848559</v>
      </c>
    </row>
    <row r="639" spans="1:6" ht="12.75" customHeight="1" x14ac:dyDescent="0.2">
      <c r="A639" s="53" t="s">
        <v>606</v>
      </c>
      <c r="B639" s="85" t="s">
        <v>1273</v>
      </c>
      <c r="C639" s="50" t="s">
        <v>1274</v>
      </c>
      <c r="D639" s="51">
        <f t="shared" ref="D639:E639" si="180">D412+D420</f>
        <v>5337469.2500000009</v>
      </c>
      <c r="E639" s="51">
        <f t="shared" si="180"/>
        <v>7129438.4200000018</v>
      </c>
      <c r="F639" s="52">
        <f t="shared" si="119"/>
        <v>133.57338630100776</v>
      </c>
    </row>
    <row r="640" spans="1:6" ht="12.75" customHeight="1" x14ac:dyDescent="0.2">
      <c r="A640" s="53" t="s">
        <v>606</v>
      </c>
      <c r="B640" s="85" t="s">
        <v>1275</v>
      </c>
      <c r="C640" s="50" t="s">
        <v>1276</v>
      </c>
      <c r="D640" s="51">
        <f t="shared" ref="D640:E640" si="181">D413+D528</f>
        <v>5494131.3599999994</v>
      </c>
      <c r="E640" s="51">
        <f t="shared" si="181"/>
        <v>6018684.9199999999</v>
      </c>
      <c r="F640" s="52">
        <f t="shared" si="119"/>
        <v>109.54752490664876</v>
      </c>
    </row>
    <row r="641" spans="1:6" ht="12.75" customHeight="1" x14ac:dyDescent="0.2">
      <c r="A641" s="53" t="s">
        <v>606</v>
      </c>
      <c r="B641" s="85" t="s">
        <v>1277</v>
      </c>
      <c r="C641" s="50" t="s">
        <v>1278</v>
      </c>
      <c r="D641" s="51">
        <f t="shared" ref="D641:E641" si="182">IF(D639&gt;=D640,D639-D640,0)</f>
        <v>0</v>
      </c>
      <c r="E641" s="51">
        <f t="shared" si="182"/>
        <v>1110753.5000000019</v>
      </c>
      <c r="F641" s="52" t="str">
        <f t="shared" si="119"/>
        <v>-</v>
      </c>
    </row>
    <row r="642" spans="1:6" ht="12.75" customHeight="1" x14ac:dyDescent="0.2">
      <c r="A642" s="53" t="s">
        <v>606</v>
      </c>
      <c r="B642" s="85" t="s">
        <v>1279</v>
      </c>
      <c r="C642" s="50" t="s">
        <v>1280</v>
      </c>
      <c r="D642" s="51">
        <f t="shared" ref="D642:E642" si="183">IF(D640&gt;=D639,D640-D639,0)</f>
        <v>156662.10999999847</v>
      </c>
      <c r="E642" s="51">
        <f t="shared" si="183"/>
        <v>0</v>
      </c>
      <c r="F642" s="52">
        <f t="shared" si="119"/>
        <v>0</v>
      </c>
    </row>
    <row r="643" spans="1:6" ht="24" x14ac:dyDescent="0.2">
      <c r="A643" s="60" t="s">
        <v>1281</v>
      </c>
      <c r="B643" s="85" t="s">
        <v>1282</v>
      </c>
      <c r="C643" s="61" t="s">
        <v>1281</v>
      </c>
      <c r="D643" s="51">
        <f t="shared" ref="D643:E643" si="184">IF(D416-D417+D637-D638&gt;=0,D416-D417+D637-D638,0)</f>
        <v>820537.44000000006</v>
      </c>
      <c r="E643" s="51">
        <f t="shared" si="184"/>
        <v>663875.33000000007</v>
      </c>
      <c r="F643" s="52">
        <f t="shared" si="119"/>
        <v>80.907378217866579</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663875.33000000159</v>
      </c>
      <c r="E645" s="51">
        <f t="shared" si="186"/>
        <v>1774628.8300000019</v>
      </c>
      <c r="F645" s="52">
        <f t="shared" si="119"/>
        <v>267.31356774471465</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3" t="s">
        <v>1291</v>
      </c>
      <c r="B648" s="354"/>
      <c r="C648" s="219"/>
      <c r="D648" s="58"/>
      <c r="E648" s="58"/>
      <c r="F648" s="59"/>
    </row>
    <row r="649" spans="1:6" ht="12.75" customHeight="1" x14ac:dyDescent="0.2">
      <c r="A649" s="53">
        <v>11</v>
      </c>
      <c r="B649" s="85" t="s">
        <v>1292</v>
      </c>
      <c r="C649" s="50" t="s">
        <v>1293</v>
      </c>
      <c r="D649" s="242">
        <v>1207228.3500000001</v>
      </c>
      <c r="E649" s="242">
        <v>1153803.1200000001</v>
      </c>
      <c r="F649" s="52">
        <f t="shared" ref="F649:F724" si="188">IF(D649&lt;&gt;0,IF(E649/D649&gt;=100,"&gt;&gt;100",E649/D649*100),"-")</f>
        <v>95.574554722807818</v>
      </c>
    </row>
    <row r="650" spans="1:6" ht="12.75" customHeight="1" x14ac:dyDescent="0.2">
      <c r="A650" s="53" t="s">
        <v>1294</v>
      </c>
      <c r="B650" s="85" t="s">
        <v>1295</v>
      </c>
      <c r="C650" s="50" t="s">
        <v>1294</v>
      </c>
      <c r="D650" s="242">
        <v>5574134.0499999998</v>
      </c>
      <c r="E650" s="242">
        <v>8277501.6799999997</v>
      </c>
      <c r="F650" s="52">
        <f t="shared" si="188"/>
        <v>148.49843232600409</v>
      </c>
    </row>
    <row r="651" spans="1:6" ht="12.75" customHeight="1" x14ac:dyDescent="0.2">
      <c r="A651" s="53" t="s">
        <v>1296</v>
      </c>
      <c r="B651" s="85" t="s">
        <v>1297</v>
      </c>
      <c r="C651" s="50" t="s">
        <v>1296</v>
      </c>
      <c r="D651" s="242">
        <v>5627559.2300000004</v>
      </c>
      <c r="E651" s="242">
        <v>7214349.1900000004</v>
      </c>
      <c r="F651" s="52">
        <f t="shared" si="188"/>
        <v>128.19677048516823</v>
      </c>
    </row>
    <row r="652" spans="1:6" ht="24" x14ac:dyDescent="0.2">
      <c r="A652" s="53">
        <v>11</v>
      </c>
      <c r="B652" s="85" t="s">
        <v>1298</v>
      </c>
      <c r="C652" s="50" t="s">
        <v>1299</v>
      </c>
      <c r="D652" s="51">
        <f t="shared" ref="D652:E652" si="189">+D649+D650-D651</f>
        <v>1153803.17</v>
      </c>
      <c r="E652" s="51">
        <f t="shared" si="189"/>
        <v>2216955.6100000003</v>
      </c>
      <c r="F652" s="52">
        <f t="shared" si="188"/>
        <v>192.14331071737308</v>
      </c>
    </row>
    <row r="653" spans="1:6" ht="24" x14ac:dyDescent="0.2">
      <c r="A653" s="53" t="s">
        <v>606</v>
      </c>
      <c r="B653" s="85" t="s">
        <v>1300</v>
      </c>
      <c r="C653" s="50" t="s">
        <v>1301</v>
      </c>
      <c r="D653" s="262">
        <v>14</v>
      </c>
      <c r="E653" s="262">
        <v>15</v>
      </c>
      <c r="F653" s="52">
        <f t="shared" si="188"/>
        <v>107.14285714285714</v>
      </c>
    </row>
    <row r="654" spans="1:6" ht="24" x14ac:dyDescent="0.2">
      <c r="A654" s="53" t="s">
        <v>606</v>
      </c>
      <c r="B654" s="85" t="s">
        <v>1302</v>
      </c>
      <c r="C654" s="50" t="s">
        <v>1303</v>
      </c>
      <c r="D654" s="262">
        <v>57</v>
      </c>
      <c r="E654" s="262">
        <v>56</v>
      </c>
      <c r="F654" s="52">
        <f t="shared" si="188"/>
        <v>98.245614035087712</v>
      </c>
    </row>
    <row r="655" spans="1:6" ht="12.75" customHeight="1" x14ac:dyDescent="0.2">
      <c r="A655" s="53" t="s">
        <v>606</v>
      </c>
      <c r="B655" s="85" t="s">
        <v>1304</v>
      </c>
      <c r="C655" s="50" t="s">
        <v>1305</v>
      </c>
      <c r="D655" s="262">
        <v>13</v>
      </c>
      <c r="E655" s="262">
        <v>15</v>
      </c>
      <c r="F655" s="52">
        <f t="shared" si="188"/>
        <v>115.38461538461537</v>
      </c>
    </row>
    <row r="656" spans="1:6" ht="12.75" customHeight="1" x14ac:dyDescent="0.2">
      <c r="A656" s="53" t="s">
        <v>606</v>
      </c>
      <c r="B656" s="85" t="s">
        <v>1306</v>
      </c>
      <c r="C656" s="50" t="s">
        <v>1307</v>
      </c>
      <c r="D656" s="262">
        <v>51</v>
      </c>
      <c r="E656" s="262">
        <v>47</v>
      </c>
      <c r="F656" s="52">
        <f t="shared" si="188"/>
        <v>92.156862745098039</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19.3</v>
      </c>
      <c r="E660" s="242">
        <v>151.36000000000001</v>
      </c>
      <c r="F660" s="52">
        <f t="shared" si="188"/>
        <v>784.24870466321249</v>
      </c>
    </row>
    <row r="661" spans="1:6" ht="12.75" customHeight="1" x14ac:dyDescent="0.2">
      <c r="A661" s="53">
        <v>63311</v>
      </c>
      <c r="B661" s="85" t="s">
        <v>1317</v>
      </c>
      <c r="C661" s="50" t="s">
        <v>1318</v>
      </c>
      <c r="D661" s="242">
        <v>43769.38</v>
      </c>
      <c r="E661" s="242">
        <v>131561.26999999999</v>
      </c>
      <c r="F661" s="52">
        <f t="shared" si="188"/>
        <v>300.57832667494944</v>
      </c>
    </row>
    <row r="662" spans="1:6" ht="12.75" customHeight="1" x14ac:dyDescent="0.2">
      <c r="A662" s="53">
        <v>63312</v>
      </c>
      <c r="B662" s="85" t="s">
        <v>1319</v>
      </c>
      <c r="C662" s="50" t="s">
        <v>1320</v>
      </c>
      <c r="D662" s="242">
        <v>29476.81</v>
      </c>
      <c r="E662" s="242">
        <v>16160</v>
      </c>
      <c r="F662" s="52">
        <f t="shared" si="188"/>
        <v>54.822757279366385</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28357.05</v>
      </c>
      <c r="E665" s="242">
        <v>139460.51</v>
      </c>
      <c r="F665" s="52">
        <f t="shared" si="188"/>
        <v>491.80189758807779</v>
      </c>
    </row>
    <row r="666" spans="1:6" ht="12.75" customHeight="1" x14ac:dyDescent="0.2">
      <c r="A666" s="53">
        <v>63322</v>
      </c>
      <c r="B666" s="85" t="s">
        <v>1327</v>
      </c>
      <c r="C666" s="50" t="s">
        <v>1328</v>
      </c>
      <c r="D666" s="242">
        <v>33180.699999999997</v>
      </c>
      <c r="E666" s="242">
        <v>35000</v>
      </c>
      <c r="F666" s="52">
        <f t="shared" si="188"/>
        <v>105.48300668762263</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16160.66</v>
      </c>
      <c r="E670" s="242">
        <v>26296.06</v>
      </c>
      <c r="F670" s="52">
        <f t="shared" si="188"/>
        <v>162.71649796481086</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6383.97</v>
      </c>
      <c r="E675" s="242">
        <v>5777.09</v>
      </c>
      <c r="F675" s="52">
        <f t="shared" si="188"/>
        <v>90.49368966332861</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155672.48000000001</v>
      </c>
      <c r="E694" s="242">
        <v>155947.1</v>
      </c>
      <c r="F694" s="52">
        <f t="shared" si="188"/>
        <v>100.17640882961459</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411010.66</v>
      </c>
      <c r="E698" s="242">
        <v>696762.78</v>
      </c>
      <c r="F698" s="52">
        <f t="shared" si="188"/>
        <v>169.52426002770829</v>
      </c>
    </row>
    <row r="699" spans="1:6" ht="12.75" customHeight="1" x14ac:dyDescent="0.2">
      <c r="A699" s="53">
        <v>63822</v>
      </c>
      <c r="B699" s="232" t="s">
        <v>1378</v>
      </c>
      <c r="C699" s="50" t="s">
        <v>1379</v>
      </c>
      <c r="D699" s="242">
        <v>200302.55</v>
      </c>
      <c r="E699" s="242">
        <v>17971.23</v>
      </c>
      <c r="F699" s="52">
        <f t="shared" si="188"/>
        <v>8.9720425426436154</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318977.01</v>
      </c>
      <c r="E710" s="242">
        <v>324887.8</v>
      </c>
      <c r="F710" s="52">
        <f t="shared" si="188"/>
        <v>101.85304577279723</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9665.69</v>
      </c>
      <c r="E716" s="242">
        <v>1324.32</v>
      </c>
      <c r="F716" s="52">
        <f t="shared" si="188"/>
        <v>13.701246367305387</v>
      </c>
    </row>
    <row r="717" spans="1:6" ht="12.75" customHeight="1" x14ac:dyDescent="0.2">
      <c r="A717" s="53">
        <v>31215</v>
      </c>
      <c r="B717" s="85" t="s">
        <v>1411</v>
      </c>
      <c r="C717" s="50" t="s">
        <v>1412</v>
      </c>
      <c r="D717" s="242">
        <v>1061.78</v>
      </c>
      <c r="E717" s="242">
        <v>1791.76</v>
      </c>
      <c r="F717" s="52">
        <f t="shared" si="188"/>
        <v>168.75058863418033</v>
      </c>
    </row>
    <row r="718" spans="1:6" ht="12.75" customHeight="1" x14ac:dyDescent="0.2">
      <c r="A718" s="53">
        <v>32121</v>
      </c>
      <c r="B718" s="85" t="s">
        <v>1413</v>
      </c>
      <c r="C718" s="50" t="s">
        <v>1414</v>
      </c>
      <c r="D718" s="242">
        <v>36644.46</v>
      </c>
      <c r="E718" s="242">
        <v>36118.26</v>
      </c>
      <c r="F718" s="52">
        <f t="shared" si="188"/>
        <v>98.564039420965685</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2198.5500000000002</v>
      </c>
      <c r="E720" s="242">
        <v>4478.78</v>
      </c>
      <c r="F720" s="52">
        <f t="shared" si="188"/>
        <v>203.71517591139613</v>
      </c>
    </row>
    <row r="721" spans="1:6" ht="12.75" customHeight="1" x14ac:dyDescent="0.2">
      <c r="A721" s="53" t="s">
        <v>1419</v>
      </c>
      <c r="B721" s="85" t="s">
        <v>1420</v>
      </c>
      <c r="C721" s="50" t="s">
        <v>1419</v>
      </c>
      <c r="D721" s="242">
        <v>6637.05</v>
      </c>
      <c r="E721" s="242">
        <v>14433.64</v>
      </c>
      <c r="F721" s="52">
        <f t="shared" si="188"/>
        <v>217.47071364536953</v>
      </c>
    </row>
    <row r="722" spans="1:6" ht="12.75" customHeight="1" x14ac:dyDescent="0.2">
      <c r="A722" s="53" t="s">
        <v>1421</v>
      </c>
      <c r="B722" s="85" t="s">
        <v>1422</v>
      </c>
      <c r="C722" s="50" t="s">
        <v>1421</v>
      </c>
      <c r="D722" s="242">
        <v>4399.2</v>
      </c>
      <c r="E722" s="242">
        <v>2209.19</v>
      </c>
      <c r="F722" s="52">
        <f t="shared" si="188"/>
        <v>50.217994180760137</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28974.19</v>
      </c>
      <c r="E725" s="242">
        <v>28997.52</v>
      </c>
      <c r="F725" s="52">
        <f t="shared" ref="F725:F979" si="190">IF(D725&lt;&gt;0,IF(E725/D725&gt;=100,"&gt;&gt;100",E725/D725*100),"-")</f>
        <v>100.08051993860742</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517.83000000000004</v>
      </c>
      <c r="E739" s="242">
        <v>481.09</v>
      </c>
      <c r="F739" s="52">
        <f t="shared" si="190"/>
        <v>92.905007434872431</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9623</v>
      </c>
      <c r="E742" s="242">
        <v>6553.48</v>
      </c>
      <c r="F742" s="52">
        <f t="shared" si="190"/>
        <v>68.102255014028884</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16396.349999999999</v>
      </c>
      <c r="E760" s="242">
        <v>9997.15</v>
      </c>
      <c r="F760" s="52">
        <f t="shared" si="190"/>
        <v>60.971801650977199</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13347.91</v>
      </c>
      <c r="E770" s="242">
        <v>889.51</v>
      </c>
      <c r="F770" s="52">
        <f t="shared" si="190"/>
        <v>6.6640395387742357</v>
      </c>
    </row>
    <row r="771" spans="1:6" ht="12.75" customHeight="1" x14ac:dyDescent="0.2">
      <c r="A771" s="53">
        <v>36326</v>
      </c>
      <c r="B771" s="85" t="s">
        <v>1519</v>
      </c>
      <c r="C771" s="50" t="s">
        <v>1520</v>
      </c>
      <c r="D771" s="242">
        <v>2654.46</v>
      </c>
      <c r="E771" s="242">
        <v>0</v>
      </c>
      <c r="F771" s="52">
        <f t="shared" si="190"/>
        <v>0</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41210.43</v>
      </c>
      <c r="E816" s="242">
        <v>47960</v>
      </c>
      <c r="F816" s="52">
        <f t="shared" si="190"/>
        <v>116.3783052008921</v>
      </c>
    </row>
    <row r="817" spans="1:6" ht="12.75" customHeight="1" x14ac:dyDescent="0.2">
      <c r="A817" s="53" t="s">
        <v>1611</v>
      </c>
      <c r="B817" s="85" t="s">
        <v>1612</v>
      </c>
      <c r="C817" s="50" t="s">
        <v>1611</v>
      </c>
      <c r="D817" s="242">
        <v>11281.44</v>
      </c>
      <c r="E817" s="242">
        <v>4600</v>
      </c>
      <c r="F817" s="52">
        <f t="shared" si="190"/>
        <v>40.774936532924869</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40653</v>
      </c>
      <c r="E819" s="242">
        <v>46074.6</v>
      </c>
      <c r="F819" s="52">
        <f t="shared" si="190"/>
        <v>113.33628514500775</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17386.689999999999</v>
      </c>
      <c r="E821" s="242">
        <v>16650</v>
      </c>
      <c r="F821" s="52">
        <f t="shared" si="190"/>
        <v>95.762908293643022</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350.61</v>
      </c>
      <c r="E823" s="242">
        <v>668.7</v>
      </c>
      <c r="F823" s="52">
        <f t="shared" si="190"/>
        <v>190.72473688713956</v>
      </c>
    </row>
    <row r="824" spans="1:6" ht="12.75" customHeight="1" x14ac:dyDescent="0.2">
      <c r="A824" s="53">
        <v>37221</v>
      </c>
      <c r="B824" s="85" t="s">
        <v>1625</v>
      </c>
      <c r="C824" s="50" t="s">
        <v>1626</v>
      </c>
      <c r="D824" s="242">
        <v>13957.8</v>
      </c>
      <c r="E824" s="242">
        <v>15429.05</v>
      </c>
      <c r="F824" s="52">
        <f t="shared" si="190"/>
        <v>110.54070125664504</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8236.07</v>
      </c>
      <c r="E826" s="242">
        <v>12704.2</v>
      </c>
      <c r="F826" s="52">
        <f t="shared" si="190"/>
        <v>154.25075308976247</v>
      </c>
    </row>
    <row r="827" spans="1:6" ht="12.75" customHeight="1" x14ac:dyDescent="0.2">
      <c r="A827" s="53" t="s">
        <v>1630</v>
      </c>
      <c r="B827" s="85" t="s">
        <v>1631</v>
      </c>
      <c r="C827" s="50" t="s">
        <v>1630</v>
      </c>
      <c r="D827" s="242">
        <v>11998.87</v>
      </c>
      <c r="E827" s="242">
        <v>8506.15</v>
      </c>
      <c r="F827" s="52">
        <f t="shared" si="190"/>
        <v>70.891258926882273</v>
      </c>
    </row>
    <row r="828" spans="1:6" ht="12.75" customHeight="1" x14ac:dyDescent="0.2">
      <c r="A828" s="53" t="s">
        <v>1632</v>
      </c>
      <c r="B828" s="85" t="s">
        <v>1633</v>
      </c>
      <c r="C828" s="50" t="s">
        <v>1632</v>
      </c>
      <c r="D828" s="242">
        <v>73091.28</v>
      </c>
      <c r="E828" s="242">
        <v>102241.14</v>
      </c>
      <c r="F828" s="52">
        <f t="shared" si="190"/>
        <v>139.88144687026963</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32805.86</v>
      </c>
      <c r="E830" s="242">
        <v>81768.02</v>
      </c>
      <c r="F830" s="52">
        <f t="shared" si="190"/>
        <v>249.24821358135407</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7378.01</v>
      </c>
      <c r="E850" s="242">
        <v>4357.42</v>
      </c>
      <c r="F850" s="52">
        <f t="shared" si="190"/>
        <v>59.059556709736093</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15916.12</v>
      </c>
      <c r="E890" s="242">
        <v>0</v>
      </c>
      <c r="F890" s="52">
        <f t="shared" si="190"/>
        <v>0</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98.79</v>
      </c>
      <c r="E919" s="242">
        <v>471.01</v>
      </c>
      <c r="F919" s="52">
        <f t="shared" si="190"/>
        <v>476.77902621722848</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56434.81</v>
      </c>
      <c r="E947" s="242">
        <v>57661.31</v>
      </c>
      <c r="F947" s="52">
        <f t="shared" si="190"/>
        <v>102.17330402990636</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154850.93</v>
      </c>
      <c r="E954" s="242">
        <v>154850.92000000001</v>
      </c>
      <c r="F954" s="52">
        <f t="shared" si="190"/>
        <v>99.999993542176341</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5240.38</v>
      </c>
      <c r="E958" s="242">
        <v>7274.77</v>
      </c>
      <c r="F958" s="52">
        <f t="shared" si="190"/>
        <v>138.82142134730688</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9" t="s">
        <v>1942</v>
      </c>
      <c r="B983" s="350"/>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21891.27</v>
      </c>
      <c r="E987" s="245">
        <v>14862.31</v>
      </c>
      <c r="F987" s="52">
        <f t="shared" si="192"/>
        <v>67.891492818826862</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7"/>
      <c r="E994" s="348"/>
      <c r="F994" s="71"/>
    </row>
    <row r="995" spans="1:6" ht="15" customHeight="1" x14ac:dyDescent="0.2">
      <c r="A995" s="188"/>
      <c r="B995" s="211"/>
      <c r="C995" s="221"/>
      <c r="D995" s="347"/>
      <c r="E995" s="34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18" workbookViewId="0">
      <selection activeCell="D248" sqref="D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9"/>
      <c r="E1" s="300" t="s">
        <v>47</v>
      </c>
      <c r="F1" s="311"/>
    </row>
    <row r="2" spans="1:25" ht="50.1" customHeight="1" x14ac:dyDescent="0.25">
      <c r="A2" s="355" t="s">
        <v>31</v>
      </c>
      <c r="B2" s="356"/>
      <c r="C2" s="356"/>
      <c r="D2" s="356"/>
      <c r="E2" s="356"/>
      <c r="F2" s="356"/>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8" t="s">
        <v>1966</v>
      </c>
      <c r="B5" s="359"/>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37430414.240000002</v>
      </c>
      <c r="E6" s="229">
        <f t="shared" si="0"/>
        <v>70103257.460000008</v>
      </c>
      <c r="F6" s="230">
        <f t="shared" ref="F6:F260" si="1">IF(D6&gt;0,IF(E6/D6&gt;=100,"&gt;&gt;100",E6/D6*100),"-")</f>
        <v>187.28955819325179</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33406269.780000001</v>
      </c>
      <c r="E7" s="104">
        <f t="shared" si="2"/>
        <v>65233948.030000001</v>
      </c>
      <c r="F7" s="93">
        <f t="shared" si="1"/>
        <v>195.27456510291046</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8479848.379999999</v>
      </c>
      <c r="E8" s="104">
        <f>E9+E10-E11</f>
        <v>39128858.729999997</v>
      </c>
      <c r="F8" s="93">
        <f t="shared" si="1"/>
        <v>461.43347117251176</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8388446.0999999996</v>
      </c>
      <c r="E9" s="247">
        <v>39045081.049999997</v>
      </c>
      <c r="F9" s="93">
        <f t="shared" si="1"/>
        <v>465.46262066343849</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149552.45000000001</v>
      </c>
      <c r="E10" s="247">
        <v>149632.44</v>
      </c>
      <c r="F10" s="93">
        <f t="shared" si="1"/>
        <v>100.05348625181331</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58150.17</v>
      </c>
      <c r="E11" s="247">
        <v>65854.759999999995</v>
      </c>
      <c r="F11" s="93">
        <f t="shared" si="1"/>
        <v>113.24947115373867</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23818898.990000002</v>
      </c>
      <c r="E12" s="104">
        <f t="shared" si="3"/>
        <v>26105089.300000001</v>
      </c>
      <c r="F12" s="93">
        <f t="shared" si="1"/>
        <v>109.59821993014801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22880539.560000002</v>
      </c>
      <c r="E13" s="104">
        <f t="shared" si="4"/>
        <v>25191082.840000004</v>
      </c>
      <c r="F13" s="93">
        <f t="shared" si="1"/>
        <v>110.09829018210444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4779.37</v>
      </c>
      <c r="E14" s="247">
        <v>4779.37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22991961.5</v>
      </c>
      <c r="E15" s="247">
        <v>23673169.190000001</v>
      </c>
      <c r="F15" s="93">
        <f t="shared" si="1"/>
        <v>102.9628080666367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498500.64</v>
      </c>
      <c r="E16" s="247">
        <v>2322945.83</v>
      </c>
      <c r="F16" s="93">
        <f t="shared" si="1"/>
        <v>465.9865291246166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3614278.45</v>
      </c>
      <c r="E17" s="247">
        <v>3808785.85</v>
      </c>
      <c r="F17" s="93">
        <f t="shared" si="1"/>
        <v>105.38163848443941</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4228980.4000000004</v>
      </c>
      <c r="E18" s="247">
        <v>4618597.4000000004</v>
      </c>
      <c r="F18" s="93">
        <f t="shared" si="1"/>
        <v>109.2130244916718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424847.06999999995</v>
      </c>
      <c r="E19" s="104">
        <f t="shared" si="5"/>
        <v>387714.10999999964</v>
      </c>
      <c r="F19" s="93">
        <f t="shared" si="1"/>
        <v>91.259687868389832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599827.64</v>
      </c>
      <c r="E20" s="247">
        <v>630671.21</v>
      </c>
      <c r="F20" s="93">
        <f t="shared" si="1"/>
        <v>105.1420721459251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14226.11</v>
      </c>
      <c r="E21" s="247">
        <v>14889.71</v>
      </c>
      <c r="F21" s="93">
        <f t="shared" si="1"/>
        <v>104.66466237080971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136263.91</v>
      </c>
      <c r="E22" s="247">
        <v>151264.98000000001</v>
      </c>
      <c r="F22" s="93">
        <f t="shared" si="1"/>
        <v>111.00883572179899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6669.69</v>
      </c>
      <c r="E23" s="247">
        <v>6669.69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53430.45</v>
      </c>
      <c r="E25" s="247">
        <v>58150.94</v>
      </c>
      <c r="F25" s="93">
        <f t="shared" si="1"/>
        <v>108.83483107478975</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342287.35999999999</v>
      </c>
      <c r="E26" s="247">
        <v>363606.13</v>
      </c>
      <c r="F26" s="93">
        <f t="shared" si="1"/>
        <v>106.22832522942127</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727858.09</v>
      </c>
      <c r="E28" s="247">
        <v>837538.55</v>
      </c>
      <c r="F28" s="93">
        <f t="shared" si="1"/>
        <v>115.06893466005168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36720.469999999994</v>
      </c>
      <c r="E29" s="104">
        <f t="shared" si="6"/>
        <v>25427.429999999993</v>
      </c>
      <c r="F29" s="93">
        <f t="shared" si="1"/>
        <v>69.245927407791882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73440.12</v>
      </c>
      <c r="E30" s="247">
        <v>73440.12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36719.65</v>
      </c>
      <c r="E34" s="247">
        <v>48012.69</v>
      </c>
      <c r="F34" s="93">
        <f t="shared" si="1"/>
        <v>130.75475937270645</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227455.04</v>
      </c>
      <c r="E35" s="104">
        <f t="shared" si="7"/>
        <v>222705.22</v>
      </c>
      <c r="F35" s="93">
        <f t="shared" si="1"/>
        <v>97.911754340550118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219855.33</v>
      </c>
      <c r="E37" s="247">
        <v>219855.33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20499.04</v>
      </c>
      <c r="E39" s="247">
        <v>20499.04</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12899.33</v>
      </c>
      <c r="E40" s="247">
        <v>17649.150000000001</v>
      </c>
      <c r="F40" s="93">
        <f t="shared" si="1"/>
        <v>136.82222254954328</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249336.84999999986</v>
      </c>
      <c r="E45" s="104">
        <f t="shared" si="9"/>
        <v>278159.70000000042</v>
      </c>
      <c r="F45" s="93">
        <f t="shared" si="1"/>
        <v>111.5598035348568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76711.63</v>
      </c>
      <c r="E47" s="247">
        <v>83075.320000000007</v>
      </c>
      <c r="F47" s="93">
        <f t="shared" si="1"/>
        <v>108.29560002831383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764434.54</v>
      </c>
      <c r="E48" s="247">
        <v>779634.19</v>
      </c>
      <c r="F48" s="93">
        <f t="shared" si="1"/>
        <v>101.98835207001504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1163286.19</v>
      </c>
      <c r="E49" s="247">
        <v>1270162.1000000001</v>
      </c>
      <c r="F49" s="93">
        <f t="shared" si="1"/>
        <v>109.18741328821244</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1755095.51</v>
      </c>
      <c r="E50" s="247">
        <v>1854711.91</v>
      </c>
      <c r="F50" s="93">
        <f t="shared" si="1"/>
        <v>105.67583925959676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53367.75</v>
      </c>
      <c r="E54" s="247">
        <v>55741.919999999998</v>
      </c>
      <c r="F54" s="93">
        <f t="shared" si="1"/>
        <v>104.44869794960438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53367.75</v>
      </c>
      <c r="E55" s="247">
        <v>55741.919999999998</v>
      </c>
      <c r="F55" s="93">
        <f t="shared" si="1"/>
        <v>104.44869794960438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1107522.4099999999</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1107522.4099999999</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4024144.4599999995</v>
      </c>
      <c r="E68" s="104">
        <f t="shared" si="13"/>
        <v>4869309.43</v>
      </c>
      <c r="F68" s="93">
        <f t="shared" si="1"/>
        <v>121.00235164022915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1153803.1199999999</v>
      </c>
      <c r="E69" s="104">
        <f t="shared" si="14"/>
        <v>2216955.61</v>
      </c>
      <c r="F69" s="93">
        <f t="shared" si="1"/>
        <v>192.14331904389374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1142299.1499999999</v>
      </c>
      <c r="E70" s="104">
        <f t="shared" si="15"/>
        <v>2203495.8199999998</v>
      </c>
      <c r="F70" s="93">
        <f t="shared" si="1"/>
        <v>192.90006650184409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v>1142299.1499999999</v>
      </c>
      <c r="E72" s="247">
        <v>2203495.8199999998</v>
      </c>
      <c r="F72" s="93">
        <f t="shared" si="1"/>
        <v>192.90006650184409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v>11503.97</v>
      </c>
      <c r="E75" s="247">
        <v>13411.3</v>
      </c>
      <c r="F75" s="93">
        <f t="shared" si="1"/>
        <v>116.57975464122386</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v>0</v>
      </c>
      <c r="E76" s="247">
        <v>48.49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34</v>
      </c>
      <c r="B78" s="86" t="s">
        <v>2088</v>
      </c>
      <c r="C78" s="92" t="s">
        <v>34</v>
      </c>
      <c r="D78" s="104">
        <f>D79+SUM(D82:D84)-D85+D86</f>
        <v>41036.81</v>
      </c>
      <c r="E78" s="104">
        <f>E79+SUM(E82:E84)-E85+E86</f>
        <v>31851.75</v>
      </c>
      <c r="F78" s="93">
        <f t="shared" si="1"/>
        <v>77.617509743081897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13583.4</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13583.4</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324.39</v>
      </c>
      <c r="E84" s="247">
        <v>998.34</v>
      </c>
      <c r="F84" s="93">
        <f t="shared" si="1"/>
        <v>307.75917876629984</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40712.42</v>
      </c>
      <c r="E86" s="247">
        <v>17270.009999999998</v>
      </c>
      <c r="F86" s="93">
        <f t="shared" si="1"/>
        <v>42.419512276597651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82614</v>
      </c>
      <c r="E87" s="104">
        <f t="shared" si="17"/>
        <v>2198.65</v>
      </c>
      <c r="F87" s="93">
        <f t="shared" si="1"/>
        <v>2.6613527973466966</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82614</v>
      </c>
      <c r="E88" s="104">
        <f t="shared" si="18"/>
        <v>2198.65</v>
      </c>
      <c r="F88" s="93">
        <f t="shared" si="1"/>
        <v>2.6613527973466966</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68978.33</v>
      </c>
      <c r="E93" s="247">
        <v>2198.65</v>
      </c>
      <c r="F93" s="93">
        <f t="shared" si="1"/>
        <v>3.1874503195423833</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13635.67</v>
      </c>
      <c r="E94" s="247">
        <v>0</v>
      </c>
      <c r="F94" s="93">
        <f t="shared" si="1"/>
        <v>0</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2159734.5499999998</v>
      </c>
      <c r="E134" s="104">
        <f t="shared" si="23"/>
        <v>2159070.94</v>
      </c>
      <c r="F134" s="93">
        <f t="shared" si="1"/>
        <v>99.969273538731883</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2159734.5499999998</v>
      </c>
      <c r="E135" s="104">
        <f t="shared" si="24"/>
        <v>2159070.94</v>
      </c>
      <c r="F135" s="93">
        <f t="shared" si="1"/>
        <v>99.969273538731883</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2159734.5499999998</v>
      </c>
      <c r="E139" s="247">
        <v>2159070.94</v>
      </c>
      <c r="F139" s="93">
        <f t="shared" si="1"/>
        <v>99.969273538731883</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586522.82999999996</v>
      </c>
      <c r="E146" s="104">
        <f t="shared" si="26"/>
        <v>458936.11</v>
      </c>
      <c r="F146" s="93">
        <f t="shared" si="1"/>
        <v>78.246930302781223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65156.69</v>
      </c>
      <c r="E147" s="247">
        <v>53395.03</v>
      </c>
      <c r="F147" s="93">
        <f t="shared" si="1"/>
        <v>81.948653315568976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141527.95000000001</v>
      </c>
      <c r="E149" s="104">
        <f t="shared" si="27"/>
        <v>66850.850000000006</v>
      </c>
      <c r="F149" s="93">
        <f t="shared" si="1"/>
        <v>47.235086779678504</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5820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141527.95000000001</v>
      </c>
      <c r="E157" s="247">
        <v>61030.85</v>
      </c>
      <c r="F157" s="93">
        <f t="shared" si="1"/>
        <v>43.122824855443739</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58295.19</v>
      </c>
      <c r="E158" s="247">
        <v>80741.759999999995</v>
      </c>
      <c r="F158" s="93">
        <f t="shared" si="1"/>
        <v>138.50501216309613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564992.23</v>
      </c>
      <c r="E159" s="247">
        <v>509002.75</v>
      </c>
      <c r="F159" s="93">
        <f t="shared" si="1"/>
        <v>90.09022124074167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7308.25</v>
      </c>
      <c r="E160" s="247">
        <v>7309.88</v>
      </c>
      <c r="F160" s="93">
        <f t="shared" si="1"/>
        <v>100.02230356104403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7580.28</v>
      </c>
      <c r="E162" s="247">
        <v>7578.58</v>
      </c>
      <c r="F162" s="93">
        <f t="shared" si="1"/>
        <v>99.977573387790429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258337.76</v>
      </c>
      <c r="E163" s="247">
        <v>265942.74</v>
      </c>
      <c r="F163" s="93">
        <f t="shared" si="1"/>
        <v>102.94381278214999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433.15000000002328</v>
      </c>
      <c r="E164" s="104">
        <f t="shared" si="28"/>
        <v>296.37</v>
      </c>
      <c r="F164" s="93">
        <f t="shared" si="1"/>
        <v>68.422024702755181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711864.7</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433.15</v>
      </c>
      <c r="E166" s="247">
        <v>296.37</v>
      </c>
      <c r="F166" s="93">
        <f t="shared" si="1"/>
        <v>68.422024702758861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711864.7</v>
      </c>
      <c r="E169" s="247">
        <v>0</v>
      </c>
      <c r="F169" s="93">
        <f t="shared" si="1"/>
        <v>0</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3" t="s">
        <v>2264</v>
      </c>
      <c r="B174" s="35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37430414.239999995</v>
      </c>
      <c r="E175" s="104">
        <f t="shared" si="30"/>
        <v>70103257.459999993</v>
      </c>
      <c r="F175" s="93">
        <f t="shared" si="1"/>
        <v>187.28955819325179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1357230.87</v>
      </c>
      <c r="E176" s="104">
        <f t="shared" si="31"/>
        <v>1073270.58</v>
      </c>
      <c r="F176" s="93">
        <f t="shared" si="1"/>
        <v>79.077967037398736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296131.02</v>
      </c>
      <c r="E177" s="104">
        <f t="shared" si="32"/>
        <v>353149.78</v>
      </c>
      <c r="F177" s="93">
        <f t="shared" si="1"/>
        <v>119.25457184458419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62262.96</v>
      </c>
      <c r="E178" s="247">
        <v>65731.59</v>
      </c>
      <c r="F178" s="93">
        <f t="shared" si="1"/>
        <v>105.57093655682286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102295.71</v>
      </c>
      <c r="E179" s="247">
        <v>122738.7</v>
      </c>
      <c r="F179" s="93">
        <f t="shared" si="1"/>
        <v>119.9842104815539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3007.51</v>
      </c>
      <c r="E180" s="104">
        <f t="shared" si="33"/>
        <v>1511.6599999999999</v>
      </c>
      <c r="F180" s="93">
        <f t="shared" si="1"/>
        <v>50.26284201881289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1914.34</v>
      </c>
      <c r="E182" s="247">
        <v>1063.52</v>
      </c>
      <c r="F182" s="93">
        <f t="shared" si="1"/>
        <v>55.555439472611965</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1093.17</v>
      </c>
      <c r="E183" s="247">
        <v>448.14</v>
      </c>
      <c r="F183" s="93">
        <f t="shared" si="1"/>
        <v>40.99453881829907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3019.44</v>
      </c>
      <c r="E184" s="247">
        <v>48074.23</v>
      </c>
      <c r="F184" s="93">
        <f t="shared" si="1"/>
        <v>1592.1571549691334</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8545.74</v>
      </c>
      <c r="E186" s="247">
        <v>13278.26</v>
      </c>
      <c r="F186" s="93">
        <f t="shared" si="1"/>
        <v>155.37870330714486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116999.66</v>
      </c>
      <c r="E188" s="247">
        <v>101815.34</v>
      </c>
      <c r="F188" s="93">
        <f t="shared" si="1"/>
        <v>87.02191100384394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244283.62</v>
      </c>
      <c r="E189" s="247">
        <v>115939.63</v>
      </c>
      <c r="F189" s="93">
        <f t="shared" si="1"/>
        <v>47.461074139968943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816816.23</v>
      </c>
      <c r="E206" s="104">
        <f t="shared" si="37"/>
        <v>601537.94000000006</v>
      </c>
      <c r="F206" s="93">
        <f t="shared" si="1"/>
        <v>73.644219826533089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816816.23</v>
      </c>
      <c r="E207" s="104">
        <f t="shared" si="38"/>
        <v>601537.94000000006</v>
      </c>
      <c r="F207" s="93">
        <f t="shared" si="1"/>
        <v>73.644219826533089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474352.07</v>
      </c>
      <c r="E208" s="247">
        <v>416690.76</v>
      </c>
      <c r="F208" s="93">
        <f t="shared" si="1"/>
        <v>87.844195557110154</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10871.02</v>
      </c>
      <c r="E211" s="247">
        <v>15133.92</v>
      </c>
      <c r="F211" s="93">
        <f t="shared" si="1"/>
        <v>139.2134316743047</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309701.87</v>
      </c>
      <c r="E212" s="247">
        <v>154850.95000000001</v>
      </c>
      <c r="F212" s="93">
        <f t="shared" si="1"/>
        <v>50.000004843367599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21891.27</v>
      </c>
      <c r="E214" s="247">
        <v>14862.31</v>
      </c>
      <c r="F214" s="93">
        <f t="shared" si="1"/>
        <v>67.891492818826862</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2643.23</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2643.23</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36073183.369999997</v>
      </c>
      <c r="E237" s="104">
        <f t="shared" si="41"/>
        <v>69029986.879999995</v>
      </c>
      <c r="F237" s="93">
        <f t="shared" si="1"/>
        <v>191.3609513526003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34831802.100000001</v>
      </c>
      <c r="E238" s="104">
        <f t="shared" si="42"/>
        <v>66807263.079999998</v>
      </c>
      <c r="F238" s="93">
        <f t="shared" si="1"/>
        <v>191.79961716652033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35648618.329999998</v>
      </c>
      <c r="E239" s="104">
        <f t="shared" si="43"/>
        <v>67408801.019999996</v>
      </c>
      <c r="F239" s="93">
        <f t="shared" si="1"/>
        <v>189.09232440930901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33488883.780000001</v>
      </c>
      <c r="E240" s="247">
        <v>65249730.079999998</v>
      </c>
      <c r="F240" s="93">
        <f t="shared" si="1"/>
        <v>194.83996692349595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2159734.5499999998</v>
      </c>
      <c r="E241" s="247">
        <v>2159070.94</v>
      </c>
      <c r="F241" s="93">
        <f t="shared" si="1"/>
        <v>99.969273538731883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816816.23</v>
      </c>
      <c r="E242" s="104">
        <f t="shared" si="44"/>
        <v>601537.93999999994</v>
      </c>
      <c r="F242" s="93">
        <f t="shared" si="1"/>
        <v>73.644219826533075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816816.23</v>
      </c>
      <c r="E243" s="247">
        <v>601537.93999999994</v>
      </c>
      <c r="F243" s="93">
        <f t="shared" si="1"/>
        <v>73.644219826533075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663875.33000000007</v>
      </c>
      <c r="E245" s="104">
        <f t="shared" si="45"/>
        <v>1774628.83</v>
      </c>
      <c r="F245" s="93">
        <f t="shared" si="1"/>
        <v>267.31356774471493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1531587.36</v>
      </c>
      <c r="E246" s="104">
        <f t="shared" si="46"/>
        <v>2624396.29</v>
      </c>
      <c r="F246" s="93">
        <f t="shared" si="1"/>
        <v>171.3513938898007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1531587.36</v>
      </c>
      <c r="E247" s="247">
        <v>2624396.29</v>
      </c>
      <c r="F247" s="93">
        <f t="shared" si="1"/>
        <v>171.3513938898007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867712.03</v>
      </c>
      <c r="E250" s="104">
        <f t="shared" si="47"/>
        <v>849767.46</v>
      </c>
      <c r="F250" s="93">
        <f t="shared" si="1"/>
        <v>97.93196712969393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674381.25</v>
      </c>
      <c r="E252" s="247">
        <v>847039.1</v>
      </c>
      <c r="F252" s="93">
        <f t="shared" si="1"/>
        <v>125.60240961622226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193330.78</v>
      </c>
      <c r="E253" s="247">
        <v>2728.36</v>
      </c>
      <c r="F253" s="93">
        <f t="shared" si="1"/>
        <v>1.4112393277469837</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577072.79</v>
      </c>
      <c r="E255" s="247">
        <v>447798.6</v>
      </c>
      <c r="F255" s="93">
        <f t="shared" si="1"/>
        <v>77.598287037584967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433.15</v>
      </c>
      <c r="E256" s="247">
        <v>296.37</v>
      </c>
      <c r="F256" s="93">
        <f t="shared" si="1"/>
        <v>68.422024702758861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3760632.47</v>
      </c>
      <c r="E259" s="104">
        <f t="shared" si="49"/>
        <v>2239890.9</v>
      </c>
      <c r="F259" s="93">
        <f t="shared" si="1"/>
        <v>59.561547635097668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3760632.47</v>
      </c>
      <c r="E260" s="248">
        <v>2239890.9</v>
      </c>
      <c r="F260" s="97">
        <f t="shared" si="1"/>
        <v>59.561547635097668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7" t="s">
        <v>1291</v>
      </c>
      <c r="B261" s="35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82614</v>
      </c>
      <c r="E263" s="247">
        <v>2198.65</v>
      </c>
      <c r="F263" s="93">
        <f t="shared" si="50"/>
        <v>2.6613527973466966</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561164.82999999996</v>
      </c>
      <c r="E264" s="247">
        <v>456352.82</v>
      </c>
      <c r="F264" s="93">
        <f t="shared" si="50"/>
        <v>81.322420009821357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283695.76</v>
      </c>
      <c r="E265" s="247">
        <v>268526.03000000003</v>
      </c>
      <c r="F265" s="93">
        <f t="shared" si="50"/>
        <v>94.652817511266292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711864.7</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433.15</v>
      </c>
      <c r="E267" s="247">
        <v>296.37</v>
      </c>
      <c r="F267" s="93">
        <f t="shared" si="50"/>
        <v>68.422024702758861</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15777.5</v>
      </c>
      <c r="E268" s="247">
        <v>5439.83</v>
      </c>
      <c r="F268" s="93">
        <f t="shared" si="50"/>
        <v>34.478402788781494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1232.3699999999999</v>
      </c>
      <c r="E269" s="247">
        <v>10970.86</v>
      </c>
      <c r="F269" s="93">
        <f t="shared" si="50"/>
        <v>890.22452672492841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859.32</v>
      </c>
      <c r="E271" s="247">
        <v>859.32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22843.23</v>
      </c>
      <c r="E273" s="247">
        <v>0</v>
      </c>
      <c r="F273" s="93">
        <f t="shared" si="50"/>
        <v>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7.03</v>
      </c>
      <c r="E287" s="247">
        <v>1490.2</v>
      </c>
      <c r="F287" s="93" t="str">
        <f t="shared" si="50"/>
        <v>&gt;&gt;100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296123.99</v>
      </c>
      <c r="E288" s="247">
        <v>351659.58</v>
      </c>
      <c r="F288" s="93">
        <f t="shared" si="50"/>
        <v>118.75416780653268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4695.51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244283.62</v>
      </c>
      <c r="E290" s="247">
        <v>111244.12</v>
      </c>
      <c r="F290" s="93">
        <f t="shared" si="50"/>
        <v>45.538919064651161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816816.23</v>
      </c>
      <c r="E293" s="247">
        <v>601537.93999999994</v>
      </c>
      <c r="F293" s="93">
        <f t="shared" si="50"/>
        <v>73.644219826533075</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27776.31</v>
      </c>
      <c r="E295" s="247">
        <v>27021.57</v>
      </c>
      <c r="F295" s="93">
        <f t="shared" si="50"/>
        <v>97.282792422751612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15181.24</v>
      </c>
      <c r="E296" s="247">
        <v>26892.36</v>
      </c>
      <c r="F296" s="93">
        <f t="shared" si="50"/>
        <v>177.14205163741565</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4899.13</v>
      </c>
      <c r="E297" s="247">
        <v>5081.0600000000004</v>
      </c>
      <c r="F297" s="93">
        <f t="shared" si="50"/>
        <v>103.71351648149773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8.89</v>
      </c>
      <c r="E298" s="247">
        <v>8.89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20624.54</v>
      </c>
      <c r="E299" s="247">
        <v>18886.54</v>
      </c>
      <c r="F299" s="93">
        <f t="shared" si="50"/>
        <v>91.573145388939579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22843.23</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21891.27</v>
      </c>
      <c r="E312" s="247">
        <v>14862.31</v>
      </c>
      <c r="F312" s="93">
        <f t="shared" si="50"/>
        <v>67.891492818826862</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abSelected="1" topLeftCell="A107"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9"/>
      <c r="E1" s="300" t="s">
        <v>47</v>
      </c>
      <c r="F1" s="311"/>
    </row>
    <row r="2" spans="1:25" ht="50.1" customHeight="1" x14ac:dyDescent="0.25">
      <c r="A2" s="360" t="s">
        <v>2532</v>
      </c>
      <c r="B2" s="361"/>
      <c r="C2" s="361"/>
      <c r="D2" s="361"/>
      <c r="E2" s="361"/>
      <c r="F2" s="361"/>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766206.75</v>
      </c>
      <c r="E5" s="79">
        <f t="shared" si="0"/>
        <v>872808</v>
      </c>
      <c r="F5" s="80">
        <f t="shared" ref="F5:F141" si="1">IF(D5&gt;0,IF(E5/D5&gt;=100,"&gt;&gt;100",E5/D5*100),"-")</f>
        <v>113.91285707154107</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107314.92</v>
      </c>
      <c r="E6" s="81">
        <f t="shared" si="2"/>
        <v>120357.98</v>
      </c>
      <c r="F6" s="63">
        <f t="shared" si="1"/>
        <v>112.15400430806825</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107314.92</v>
      </c>
      <c r="E7" s="249">
        <v>120357.98</v>
      </c>
      <c r="F7" s="63">
        <f t="shared" si="1"/>
        <v>112.15400430806825</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658088.86</v>
      </c>
      <c r="E13" s="81">
        <f t="shared" si="4"/>
        <v>752450.02</v>
      </c>
      <c r="F13" s="63">
        <f t="shared" si="1"/>
        <v>114.33866545013389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310831.35999999999</v>
      </c>
      <c r="E14" s="249">
        <v>374760.64</v>
      </c>
      <c r="F14" s="63">
        <f t="shared" si="1"/>
        <v>120.56719116114927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347257.5</v>
      </c>
      <c r="E16" s="249">
        <v>377689.38</v>
      </c>
      <c r="F16" s="63">
        <f t="shared" si="1"/>
        <v>108.76349106930736</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802.97</v>
      </c>
      <c r="E19" s="249"/>
      <c r="F19" s="63">
        <f t="shared" si="1"/>
        <v>0</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46</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v>46</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84411.7</v>
      </c>
      <c r="E28" s="81">
        <f t="shared" si="6"/>
        <v>104679.47</v>
      </c>
      <c r="F28" s="63">
        <f t="shared" si="1"/>
        <v>124.0106170116228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82288.14</v>
      </c>
      <c r="E30" s="249">
        <v>101361.4</v>
      </c>
      <c r="F30" s="63">
        <f t="shared" si="1"/>
        <v>123.17862574120643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2123.56</v>
      </c>
      <c r="E34" s="249">
        <v>3318.07</v>
      </c>
      <c r="F34" s="63">
        <f t="shared" si="1"/>
        <v>156.25035318050823</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1690693.1700000002</v>
      </c>
      <c r="E35" s="81">
        <f t="shared" si="7"/>
        <v>1449998.41</v>
      </c>
      <c r="F35" s="63">
        <f t="shared" si="1"/>
        <v>85.763545729589708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16396.349999999999</v>
      </c>
      <c r="E36" s="81">
        <f t="shared" si="8"/>
        <v>12997.15</v>
      </c>
      <c r="F36" s="63">
        <f t="shared" si="1"/>
        <v>79.268556721465458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16396.349999999999</v>
      </c>
      <c r="E37" s="249">
        <v>12997.15</v>
      </c>
      <c r="F37" s="63">
        <f t="shared" si="1"/>
        <v>79.268556721465458</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3967.08</v>
      </c>
      <c r="E39" s="81">
        <f t="shared" si="9"/>
        <v>4298.87</v>
      </c>
      <c r="F39" s="63">
        <f t="shared" si="1"/>
        <v>108.36358228218236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3967.08</v>
      </c>
      <c r="E40" s="249">
        <v>4298.87</v>
      </c>
      <c r="F40" s="63">
        <f t="shared" si="1"/>
        <v>108.36358228218236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84690.92</v>
      </c>
      <c r="E50" s="81">
        <f t="shared" si="11"/>
        <v>136152.31</v>
      </c>
      <c r="F50" s="63">
        <f t="shared" si="1"/>
        <v>160.76376310471062</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84690.92</v>
      </c>
      <c r="E53" s="249">
        <v>136152.31</v>
      </c>
      <c r="F53" s="63">
        <f t="shared" si="1"/>
        <v>160.76376310471062</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31358.98</v>
      </c>
      <c r="E54" s="81">
        <f t="shared" si="12"/>
        <v>78069.61</v>
      </c>
      <c r="F54" s="63">
        <f t="shared" si="1"/>
        <v>248.95455783319483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31358.98</v>
      </c>
      <c r="E55" s="249">
        <v>78069.61</v>
      </c>
      <c r="F55" s="63">
        <f t="shared" si="1"/>
        <v>248.95455783319483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1542857.5</v>
      </c>
      <c r="E61" s="81">
        <f t="shared" si="13"/>
        <v>1206959.71</v>
      </c>
      <c r="F61" s="63">
        <f t="shared" si="1"/>
        <v>78.228851984062047</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48443.83</v>
      </c>
      <c r="E64" s="249">
        <v>208529.06</v>
      </c>
      <c r="F64" s="63">
        <f t="shared" si="1"/>
        <v>430.45535416997376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1494413.67</v>
      </c>
      <c r="E65" s="249">
        <v>998430.65</v>
      </c>
      <c r="F65" s="63">
        <f t="shared" si="1"/>
        <v>66.810861680621542</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11422.34</v>
      </c>
      <c r="E74" s="249">
        <v>11520.76</v>
      </c>
      <c r="F74" s="63">
        <f t="shared" si="1"/>
        <v>100.86164481183366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39682.79</v>
      </c>
      <c r="E75" s="81">
        <f t="shared" si="15"/>
        <v>25179.25</v>
      </c>
      <c r="F75" s="63">
        <f t="shared" si="1"/>
        <v>63.451309749138098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13347.91</v>
      </c>
      <c r="E76" s="249">
        <v>889.51</v>
      </c>
      <c r="F76" s="63">
        <f t="shared" si="1"/>
        <v>6.6640395387742357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14117.13</v>
      </c>
      <c r="E78" s="249">
        <v>7659.48</v>
      </c>
      <c r="F78" s="63">
        <f t="shared" si="1"/>
        <v>54.256637149335596</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12217.75</v>
      </c>
      <c r="E81" s="249">
        <v>16630.259999999998</v>
      </c>
      <c r="F81" s="63">
        <f t="shared" si="1"/>
        <v>136.11556956068014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890634.08</v>
      </c>
      <c r="E82" s="81">
        <f t="shared" si="16"/>
        <v>995867.64</v>
      </c>
      <c r="F82" s="63">
        <f t="shared" si="1"/>
        <v>111.81557750406319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247.47</v>
      </c>
      <c r="E83" s="249">
        <v>247.44</v>
      </c>
      <c r="F83" s="63">
        <f t="shared" si="1"/>
        <v>99.98787731846285</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645243.89</v>
      </c>
      <c r="E84" s="249">
        <v>725576.02</v>
      </c>
      <c r="F84" s="63">
        <f t="shared" si="1"/>
        <v>112.4498861972951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107656.6</v>
      </c>
      <c r="E86" s="249">
        <v>91625.81</v>
      </c>
      <c r="F86" s="63">
        <f t="shared" si="1"/>
        <v>85.109329107551218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137486.12</v>
      </c>
      <c r="E88" s="249">
        <v>178418.37</v>
      </c>
      <c r="F88" s="63">
        <f t="shared" si="1"/>
        <v>129.77191443034394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83426.510000000009</v>
      </c>
      <c r="E89" s="81">
        <f t="shared" si="17"/>
        <v>80362.429999999993</v>
      </c>
      <c r="F89" s="63">
        <f t="shared" si="1"/>
        <v>96.327210619262374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18887.12</v>
      </c>
      <c r="E94" s="81">
        <f t="shared" si="19"/>
        <v>18646.650000000001</v>
      </c>
      <c r="F94" s="63">
        <f t="shared" si="1"/>
        <v>98.726804298379008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18887.12</v>
      </c>
      <c r="E95" s="249">
        <v>18646.650000000001</v>
      </c>
      <c r="F95" s="63">
        <f t="shared" si="1"/>
        <v>98.726804298379008</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5308.91</v>
      </c>
      <c r="E99" s="81">
        <f t="shared" si="20"/>
        <v>5309</v>
      </c>
      <c r="F99" s="63">
        <f t="shared" si="1"/>
        <v>100.00169526324613</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5308.91</v>
      </c>
      <c r="E102" s="249">
        <v>5309</v>
      </c>
      <c r="F102" s="63">
        <f t="shared" si="1"/>
        <v>100.00169526324613</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28970.83</v>
      </c>
      <c r="E104" s="249">
        <v>30341.77</v>
      </c>
      <c r="F104" s="63">
        <f t="shared" si="1"/>
        <v>104.73213918966078</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30259.65</v>
      </c>
      <c r="E106" s="249">
        <v>26065.01</v>
      </c>
      <c r="F106" s="63">
        <f t="shared" si="1"/>
        <v>86.137843630048579</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398516.74</v>
      </c>
      <c r="E107" s="81">
        <f t="shared" si="21"/>
        <v>486848.5</v>
      </c>
      <c r="F107" s="63">
        <f t="shared" si="1"/>
        <v>122.1651316328644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87899.16</v>
      </c>
      <c r="E108" s="249">
        <v>94501.42</v>
      </c>
      <c r="F108" s="63">
        <f t="shared" si="1"/>
        <v>107.51117530588461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41445.17</v>
      </c>
      <c r="E109" s="249">
        <v>42891.6</v>
      </c>
      <c r="F109" s="63">
        <f t="shared" si="1"/>
        <v>103.48998447828781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15916.45</v>
      </c>
      <c r="E111" s="249">
        <v>7654.23</v>
      </c>
      <c r="F111" s="63">
        <f t="shared" si="1"/>
        <v>48.090057770419911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v>2947.01</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253255.96</v>
      </c>
      <c r="E113" s="249">
        <v>338854.24</v>
      </c>
      <c r="F113" s="63">
        <f t="shared" si="1"/>
        <v>133.79911769894775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1162603.7000000002</v>
      </c>
      <c r="E114" s="81">
        <f t="shared" si="22"/>
        <v>1605967.6099999999</v>
      </c>
      <c r="F114" s="63">
        <f t="shared" si="1"/>
        <v>138.13542912344076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1118972.1300000001</v>
      </c>
      <c r="E115" s="81">
        <f t="shared" si="23"/>
        <v>1555875.96</v>
      </c>
      <c r="F115" s="63">
        <f t="shared" si="1"/>
        <v>139.04510383113831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1031617.06</v>
      </c>
      <c r="E116" s="249">
        <v>1457341.75</v>
      </c>
      <c r="F116" s="63">
        <f t="shared" si="1"/>
        <v>141.26770547978336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87355.07</v>
      </c>
      <c r="E117" s="249">
        <v>98534.21</v>
      </c>
      <c r="F117" s="63">
        <f t="shared" si="1"/>
        <v>112.79735681054346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43631.57</v>
      </c>
      <c r="E128" s="249">
        <v>50091.65</v>
      </c>
      <c r="F128" s="63">
        <f t="shared" si="1"/>
        <v>114.8059764982099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161331.01</v>
      </c>
      <c r="E129" s="81">
        <f t="shared" si="26"/>
        <v>176669.59999999998</v>
      </c>
      <c r="F129" s="63">
        <f t="shared" si="1"/>
        <v>109.50752741211996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14498.04</v>
      </c>
      <c r="E130" s="81">
        <f t="shared" si="27"/>
        <v>7797.15</v>
      </c>
      <c r="F130" s="63">
        <f t="shared" si="1"/>
        <v>53.780717945322252</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14498.04</v>
      </c>
      <c r="E132" s="249">
        <v>7797.15</v>
      </c>
      <c r="F132" s="63">
        <f t="shared" si="1"/>
        <v>53.780717945322252</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61487.6</v>
      </c>
      <c r="E133" s="249">
        <v>60035.77</v>
      </c>
      <c r="F133" s="63">
        <f t="shared" si="1"/>
        <v>97.638824738646491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73400.320000000007</v>
      </c>
      <c r="E135" s="249">
        <v>93737.17</v>
      </c>
      <c r="F135" s="63">
        <f t="shared" si="1"/>
        <v>127.70675931658062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11945.05</v>
      </c>
      <c r="E140" s="249">
        <v>15099.51</v>
      </c>
      <c r="F140" s="63">
        <f t="shared" si="1"/>
        <v>126.40809372920165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5277506.45</v>
      </c>
      <c r="E141" s="106">
        <f t="shared" si="28"/>
        <v>5798426.9100000001</v>
      </c>
      <c r="F141" s="82">
        <f t="shared" si="1"/>
        <v>109.87057931497175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2"/>
      <c r="E143" s="36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9"/>
      <c r="E1" s="300" t="s">
        <v>47</v>
      </c>
      <c r="F1" s="311"/>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33678559.219999999</v>
      </c>
      <c r="E5" s="107">
        <f t="shared" si="0"/>
        <v>3142919.96</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33678559.219999999</v>
      </c>
      <c r="E22" s="108">
        <f t="shared" si="3"/>
        <v>3142919.96</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33678559.219999999</v>
      </c>
      <c r="E23" s="108">
        <f t="shared" si="4"/>
        <v>3061815.16</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v>33661505.82</v>
      </c>
      <c r="E24" s="250">
        <v>3050940.67</v>
      </c>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v>17053.400000000001</v>
      </c>
      <c r="E25" s="250">
        <v>10874.49</v>
      </c>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81104.800000000003</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v>52.27</v>
      </c>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v>67232.03</v>
      </c>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v>3.61</v>
      </c>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v>13816.89</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6"/>
      <c r="E51" s="367"/>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75"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46</v>
      </c>
      <c r="B1" s="307"/>
      <c r="C1" s="299" t="s">
        <v>33</v>
      </c>
      <c r="D1" s="309"/>
      <c r="E1" s="300" t="s">
        <v>47</v>
      </c>
      <c r="F1" s="311"/>
    </row>
    <row r="2" spans="1:24" ht="50.1" customHeight="1" x14ac:dyDescent="0.2">
      <c r="A2" s="368"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1357230.87</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5722583.4700000007</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4145379.53</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1192342.6299999999</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1408949.48</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15653.33</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295752.15000000002</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252421.52</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980260.42</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1572941.04</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4262.8999999999996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4262.8999999999996</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6009186.9900000012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4088360.7700000005</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1188874</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1388506.49</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17149.18</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250697.36</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247689</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995444.74</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1701285.03</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219541.19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219541.19</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1070627.3499999996</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6185.71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1490.2</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1490.2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860.2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630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4695.51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4695.51</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v>0</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1064441.6399999999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351659.58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111244.12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601537.93999999994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29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2856</v>
      </c>
      <c r="B1" s="367"/>
      <c r="C1" s="367"/>
      <c r="D1" s="367"/>
      <c r="E1" s="71" t="s">
        <v>2998</v>
      </c>
      <c r="F1" s="71"/>
      <c r="G1" s="71"/>
      <c r="H1" s="71"/>
      <c r="I1" s="71"/>
      <c r="J1" s="71"/>
      <c r="K1" s="71"/>
      <c r="L1" s="71"/>
      <c r="M1" s="71"/>
      <c r="N1" s="71"/>
      <c r="O1" s="71"/>
      <c r="P1" s="71"/>
    </row>
    <row r="2" spans="1:16" ht="37.5" customHeight="1" x14ac:dyDescent="0.2">
      <c r="A2" s="368" t="s">
        <v>2999</v>
      </c>
      <c r="B2" s="367"/>
      <c r="C2" s="367"/>
      <c r="D2" s="367"/>
    </row>
    <row r="3" spans="1:16" ht="29.25" customHeight="1" x14ac:dyDescent="0.2">
      <c r="A3" s="125" t="s">
        <v>3000</v>
      </c>
      <c r="B3" s="126" t="s">
        <v>3001</v>
      </c>
      <c r="C3" s="127" t="s">
        <v>3002</v>
      </c>
      <c r="D3" s="123"/>
      <c r="E3" s="124">
        <f>E4+E14+E20+E277+E311+E314+E316</f>
        <v>0</v>
      </c>
      <c r="F3" s="124">
        <f>F4+F14+F20+F277+F311+F314+F316</f>
        <v>6</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30259</v>
      </c>
      <c r="P3" s="71"/>
    </row>
    <row r="4" spans="1:16" ht="19.5" customHeight="1" x14ac:dyDescent="0.2">
      <c r="A4" s="372" t="s">
        <v>3003</v>
      </c>
      <c r="B4" s="373"/>
      <c r="C4" s="374"/>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3016</v>
      </c>
      <c r="B14" s="370"/>
      <c r="C14" s="371"/>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Provjera</v>
      </c>
      <c r="C16" s="116" t="s">
        <v>3018</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1</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IF(AND(H3=12,ABS(BILANCA!E176-BILANCA!E234-OBVEZE!D42)&gt;0.001),1,0)</f>
        <v>0</v>
      </c>
      <c r="I19" s="71"/>
      <c r="J19" s="71"/>
      <c r="K19" s="71"/>
      <c r="L19" s="71"/>
      <c r="M19" s="71"/>
      <c r="N19" s="71"/>
      <c r="O19" s="71"/>
      <c r="P19" s="71"/>
    </row>
    <row r="20" spans="1:16" ht="19.5" customHeight="1" x14ac:dyDescent="0.2">
      <c r="A20" s="369" t="s">
        <v>3022</v>
      </c>
      <c r="B20" s="370"/>
      <c r="C20" s="371"/>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3216</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3227</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3228</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9" t="s">
        <v>31</v>
      </c>
      <c r="B277" s="370"/>
      <c r="C277" s="371"/>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4"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9" t="s">
        <v>36</v>
      </c>
      <c r="B311" s="370"/>
      <c r="C311" s="371"/>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4"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9" t="s">
        <v>35</v>
      </c>
      <c r="B314" s="370"/>
      <c r="C314" s="371"/>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9" t="s">
        <v>3313</v>
      </c>
      <c r="B316" s="370"/>
      <c r="C316" s="371"/>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3314</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3315</v>
      </c>
      <c r="B1" s="385"/>
      <c r="C1" s="385"/>
    </row>
    <row r="2" spans="1:17" ht="33" customHeight="1" x14ac:dyDescent="0.2">
      <c r="A2" s="386" t="s">
        <v>3316</v>
      </c>
      <c r="B2" s="387"/>
      <c r="C2" s="379"/>
      <c r="D2" s="4"/>
      <c r="E2" s="4"/>
      <c r="F2" s="4"/>
      <c r="G2" s="4"/>
      <c r="H2" s="4"/>
      <c r="I2" s="4"/>
      <c r="J2" s="4"/>
      <c r="K2" s="4"/>
      <c r="L2" s="4"/>
      <c r="M2" s="4"/>
      <c r="N2" s="4"/>
      <c r="O2" s="4"/>
      <c r="P2" s="4"/>
      <c r="Q2" s="4"/>
    </row>
    <row r="3" spans="1:17" ht="18.75" customHeight="1" x14ac:dyDescent="0.2">
      <c r="A3" s="301" t="s">
        <v>3317</v>
      </c>
      <c r="B3" s="388" t="s">
        <v>3318</v>
      </c>
      <c r="C3" s="379"/>
      <c r="D3" s="4"/>
      <c r="E3" s="4"/>
      <c r="F3" s="4"/>
      <c r="G3" s="4"/>
      <c r="H3" s="4"/>
      <c r="I3" s="4"/>
      <c r="J3" s="4"/>
      <c r="K3" s="4"/>
      <c r="L3" s="4"/>
      <c r="M3" s="4"/>
      <c r="N3" s="4"/>
      <c r="O3" s="4"/>
      <c r="P3" s="4"/>
      <c r="Q3" s="4"/>
    </row>
    <row r="4" spans="1:17" ht="37.5" hidden="1" customHeight="1" x14ac:dyDescent="0.2">
      <c r="A4" s="302" t="s">
        <v>3319</v>
      </c>
      <c r="B4" s="378" t="s">
        <v>3320</v>
      </c>
      <c r="C4" s="379"/>
      <c r="D4" s="4"/>
      <c r="E4" s="4"/>
      <c r="F4" s="4"/>
      <c r="G4" s="4"/>
      <c r="H4" s="4"/>
      <c r="I4" s="4"/>
      <c r="J4" s="4"/>
      <c r="K4" s="4"/>
      <c r="L4" s="4"/>
      <c r="M4" s="4"/>
      <c r="N4" s="4"/>
      <c r="O4" s="4"/>
      <c r="P4" s="4"/>
      <c r="Q4" s="4"/>
    </row>
    <row r="5" spans="1:17" ht="48" hidden="1" customHeight="1" x14ac:dyDescent="0.2">
      <c r="A5" s="302" t="s">
        <v>3319</v>
      </c>
      <c r="B5" s="378" t="s">
        <v>3321</v>
      </c>
      <c r="C5" s="379"/>
      <c r="D5" s="4"/>
      <c r="E5" s="4"/>
      <c r="F5" s="4"/>
      <c r="G5" s="4"/>
      <c r="H5" s="4"/>
      <c r="I5" s="4"/>
      <c r="J5" s="4"/>
      <c r="K5" s="4"/>
      <c r="L5" s="4"/>
      <c r="M5" s="4"/>
      <c r="N5" s="4"/>
      <c r="O5" s="4"/>
      <c r="P5" s="4"/>
      <c r="Q5" s="4"/>
    </row>
    <row r="6" spans="1:17" ht="59.25" hidden="1" customHeight="1" x14ac:dyDescent="0.2">
      <c r="A6" s="302" t="s">
        <v>3319</v>
      </c>
      <c r="B6" s="378" t="s">
        <v>3322</v>
      </c>
      <c r="C6" s="379"/>
      <c r="D6" s="4"/>
      <c r="E6" s="4"/>
      <c r="F6" s="4"/>
      <c r="G6" s="4"/>
      <c r="H6" s="4"/>
      <c r="I6" s="4"/>
      <c r="J6" s="4"/>
      <c r="K6" s="4"/>
      <c r="L6" s="4"/>
      <c r="M6" s="4"/>
      <c r="N6" s="4"/>
      <c r="O6" s="4"/>
      <c r="P6" s="4"/>
      <c r="Q6" s="4"/>
    </row>
    <row r="7" spans="1:17" ht="48" hidden="1" customHeight="1" x14ac:dyDescent="0.2">
      <c r="A7" s="302" t="s">
        <v>3323</v>
      </c>
      <c r="B7" s="378" t="s">
        <v>3324</v>
      </c>
      <c r="C7" s="379"/>
      <c r="D7" s="4"/>
      <c r="E7" s="4"/>
      <c r="F7" s="4"/>
      <c r="G7" s="4"/>
      <c r="H7" s="4"/>
      <c r="I7" s="4"/>
      <c r="J7" s="4"/>
      <c r="K7" s="4"/>
      <c r="L7" s="4"/>
      <c r="M7" s="4"/>
      <c r="N7" s="4"/>
      <c r="O7" s="4"/>
      <c r="P7" s="4"/>
      <c r="Q7" s="4"/>
    </row>
    <row r="8" spans="1:17" ht="41.25" hidden="1" customHeight="1" x14ac:dyDescent="0.2">
      <c r="A8" s="302" t="s">
        <v>3325</v>
      </c>
      <c r="B8" s="378" t="s">
        <v>3326</v>
      </c>
      <c r="C8" s="379"/>
      <c r="D8" s="4"/>
      <c r="E8" s="4"/>
      <c r="F8" s="4"/>
      <c r="G8" s="4"/>
      <c r="H8" s="4"/>
      <c r="I8" s="4"/>
      <c r="J8" s="4"/>
      <c r="K8" s="4"/>
      <c r="L8" s="4"/>
      <c r="M8" s="4"/>
      <c r="N8" s="4"/>
      <c r="O8" s="4"/>
      <c r="P8" s="4"/>
      <c r="Q8" s="4"/>
    </row>
    <row r="9" spans="1:17" ht="59.25" hidden="1" customHeight="1" x14ac:dyDescent="0.2">
      <c r="A9" s="302" t="s">
        <v>3327</v>
      </c>
      <c r="B9" s="378" t="s">
        <v>3328</v>
      </c>
      <c r="C9" s="379"/>
      <c r="D9" s="4"/>
      <c r="E9" s="4"/>
      <c r="F9" s="4"/>
      <c r="G9" s="4"/>
      <c r="H9" s="4"/>
      <c r="I9" s="4"/>
      <c r="J9" s="4"/>
      <c r="K9" s="4"/>
      <c r="L9" s="4"/>
      <c r="M9" s="4"/>
      <c r="N9" s="4"/>
      <c r="O9" s="4"/>
      <c r="P9" s="4"/>
      <c r="Q9" s="4"/>
    </row>
    <row r="10" spans="1:17" ht="61.5" hidden="1" customHeight="1" x14ac:dyDescent="0.2">
      <c r="A10" s="302" t="s">
        <v>3327</v>
      </c>
      <c r="B10" s="378" t="s">
        <v>3329</v>
      </c>
      <c r="C10" s="379"/>
      <c r="D10" s="4"/>
      <c r="E10" s="4"/>
      <c r="F10" s="4"/>
      <c r="G10" s="4"/>
      <c r="H10" s="4"/>
      <c r="I10" s="4"/>
      <c r="J10" s="4"/>
      <c r="K10" s="4"/>
      <c r="L10" s="4"/>
      <c r="M10" s="4"/>
      <c r="N10" s="4"/>
      <c r="O10" s="4"/>
      <c r="P10" s="4"/>
      <c r="Q10" s="4"/>
    </row>
    <row r="11" spans="1:17" ht="43.5" hidden="1" customHeight="1" x14ac:dyDescent="0.2">
      <c r="A11" s="302" t="s">
        <v>3327</v>
      </c>
      <c r="B11" s="378" t="s">
        <v>3330</v>
      </c>
      <c r="C11" s="379"/>
      <c r="D11" s="4"/>
      <c r="E11" s="4"/>
      <c r="F11" s="4"/>
      <c r="G11" s="4"/>
      <c r="H11" s="4"/>
      <c r="I11" s="4"/>
      <c r="J11" s="4"/>
      <c r="K11" s="4"/>
      <c r="L11" s="4"/>
      <c r="M11" s="4"/>
      <c r="N11" s="4"/>
      <c r="O11" s="4"/>
      <c r="P11" s="4"/>
      <c r="Q11" s="4"/>
    </row>
    <row r="12" spans="1:17" ht="27.75" hidden="1" customHeight="1" x14ac:dyDescent="0.2">
      <c r="A12" s="302" t="s">
        <v>3331</v>
      </c>
      <c r="B12" s="378" t="s">
        <v>3332</v>
      </c>
      <c r="C12" s="379"/>
      <c r="D12" s="4"/>
      <c r="E12" s="4"/>
      <c r="F12" s="4"/>
      <c r="G12" s="4"/>
      <c r="H12" s="4"/>
      <c r="I12" s="4"/>
      <c r="J12" s="4"/>
      <c r="K12" s="4"/>
      <c r="L12" s="4"/>
      <c r="M12" s="4"/>
      <c r="N12" s="4"/>
      <c r="O12" s="4"/>
      <c r="P12" s="4"/>
      <c r="Q12" s="4"/>
    </row>
    <row r="13" spans="1:17" ht="27.75" hidden="1" customHeight="1" x14ac:dyDescent="0.2">
      <c r="A13" s="302" t="s">
        <v>3333</v>
      </c>
      <c r="B13" s="378" t="s">
        <v>3334</v>
      </c>
      <c r="C13" s="379"/>
      <c r="D13" s="4"/>
      <c r="E13" s="4"/>
      <c r="F13" s="4"/>
      <c r="G13" s="4"/>
      <c r="H13" s="4"/>
      <c r="I13" s="4"/>
      <c r="J13" s="4"/>
      <c r="K13" s="4"/>
      <c r="L13" s="4"/>
      <c r="M13" s="4"/>
      <c r="N13" s="4"/>
      <c r="O13" s="4"/>
      <c r="P13" s="4"/>
      <c r="Q13" s="4"/>
    </row>
    <row r="14" spans="1:17" ht="45.75" hidden="1" customHeight="1" x14ac:dyDescent="0.2">
      <c r="A14" s="302" t="s">
        <v>3335</v>
      </c>
      <c r="B14" s="378" t="s">
        <v>3336</v>
      </c>
      <c r="C14" s="379"/>
      <c r="D14" s="4"/>
      <c r="E14" s="4"/>
      <c r="F14" s="4"/>
      <c r="G14" s="4"/>
      <c r="H14" s="4"/>
      <c r="I14" s="4"/>
      <c r="J14" s="4"/>
      <c r="K14" s="4"/>
      <c r="L14" s="4"/>
      <c r="M14" s="4"/>
      <c r="N14" s="4"/>
      <c r="O14" s="4"/>
      <c r="P14" s="4"/>
      <c r="Q14" s="4"/>
    </row>
    <row r="15" spans="1:17" ht="45.75" hidden="1" customHeight="1" x14ac:dyDescent="0.2">
      <c r="A15" s="302" t="s">
        <v>3337</v>
      </c>
      <c r="B15" s="378" t="s">
        <v>3338</v>
      </c>
      <c r="C15" s="379"/>
      <c r="D15" s="4"/>
      <c r="E15" s="4"/>
      <c r="F15" s="4"/>
      <c r="G15" s="4"/>
      <c r="H15" s="4"/>
      <c r="I15" s="4"/>
      <c r="J15" s="4"/>
      <c r="K15" s="4"/>
      <c r="L15" s="4"/>
      <c r="M15" s="4"/>
      <c r="N15" s="4"/>
      <c r="O15" s="4"/>
      <c r="P15" s="4"/>
      <c r="Q15" s="4"/>
    </row>
    <row r="16" spans="1:17" ht="51" hidden="1" customHeight="1" x14ac:dyDescent="0.2">
      <c r="A16" s="302" t="s">
        <v>3339</v>
      </c>
      <c r="B16" s="378" t="s">
        <v>3340</v>
      </c>
      <c r="C16" s="379"/>
      <c r="D16" s="4"/>
      <c r="E16" s="4"/>
      <c r="F16" s="4"/>
      <c r="G16" s="4"/>
      <c r="H16" s="4"/>
      <c r="I16" s="4"/>
      <c r="J16" s="4"/>
      <c r="K16" s="4"/>
      <c r="L16" s="4"/>
      <c r="M16" s="4"/>
      <c r="N16" s="4"/>
      <c r="O16" s="4"/>
      <c r="P16" s="4"/>
      <c r="Q16" s="4"/>
    </row>
    <row r="17" spans="1:17" ht="27.75" hidden="1" customHeight="1" x14ac:dyDescent="0.2">
      <c r="A17" s="302" t="s">
        <v>3341</v>
      </c>
      <c r="B17" s="378" t="s">
        <v>3342</v>
      </c>
      <c r="C17" s="379"/>
      <c r="D17" s="4"/>
      <c r="E17" s="4"/>
      <c r="F17" s="4"/>
      <c r="G17" s="4"/>
      <c r="H17" s="4"/>
      <c r="I17" s="4"/>
      <c r="J17" s="4"/>
      <c r="K17" s="4"/>
      <c r="L17" s="4"/>
      <c r="M17" s="4"/>
      <c r="N17" s="4"/>
      <c r="O17" s="4"/>
      <c r="P17" s="4"/>
      <c r="Q17" s="4"/>
    </row>
    <row r="18" spans="1:17" ht="27.75" hidden="1" customHeight="1" x14ac:dyDescent="0.2">
      <c r="A18" s="302" t="s">
        <v>3343</v>
      </c>
      <c r="B18" s="378" t="s">
        <v>3344</v>
      </c>
      <c r="C18" s="379"/>
      <c r="D18" s="4"/>
      <c r="E18" s="4"/>
      <c r="F18" s="4"/>
      <c r="G18" s="4"/>
      <c r="H18" s="4"/>
      <c r="I18" s="4"/>
      <c r="J18" s="4"/>
      <c r="K18" s="4"/>
      <c r="L18" s="4"/>
      <c r="M18" s="4"/>
      <c r="N18" s="4"/>
      <c r="O18" s="4"/>
      <c r="P18" s="4"/>
      <c r="Q18" s="4"/>
    </row>
    <row r="19" spans="1:17" ht="45" hidden="1" customHeight="1" x14ac:dyDescent="0.2">
      <c r="A19" s="302" t="s">
        <v>3343</v>
      </c>
      <c r="B19" s="378" t="s">
        <v>3345</v>
      </c>
      <c r="C19" s="379"/>
      <c r="D19" s="4"/>
      <c r="E19" s="4"/>
      <c r="F19" s="4"/>
      <c r="G19" s="4"/>
      <c r="H19" s="4"/>
      <c r="I19" s="4"/>
      <c r="J19" s="4"/>
      <c r="K19" s="4"/>
      <c r="L19" s="4"/>
      <c r="M19" s="4"/>
      <c r="N19" s="4"/>
      <c r="O19" s="4"/>
      <c r="P19" s="4"/>
      <c r="Q19" s="4"/>
    </row>
    <row r="20" spans="1:17" ht="45" hidden="1" customHeight="1" x14ac:dyDescent="0.2">
      <c r="A20" s="302" t="s">
        <v>3346</v>
      </c>
      <c r="B20" s="378" t="s">
        <v>3347</v>
      </c>
      <c r="C20" s="379"/>
      <c r="D20" s="4"/>
      <c r="E20" s="4"/>
      <c r="F20" s="4"/>
      <c r="G20" s="4"/>
      <c r="H20" s="4"/>
      <c r="I20" s="4"/>
      <c r="J20" s="4"/>
      <c r="K20" s="4"/>
      <c r="L20" s="4"/>
      <c r="M20" s="4"/>
      <c r="N20" s="4"/>
      <c r="O20" s="4"/>
      <c r="P20" s="4"/>
      <c r="Q20" s="4"/>
    </row>
    <row r="21" spans="1:17" ht="30" hidden="1" customHeight="1" x14ac:dyDescent="0.2">
      <c r="A21" s="302" t="s">
        <v>3348</v>
      </c>
      <c r="B21" s="378" t="s">
        <v>3349</v>
      </c>
      <c r="C21" s="379"/>
      <c r="D21" s="4"/>
      <c r="E21" s="4"/>
      <c r="F21" s="4"/>
      <c r="G21" s="4"/>
      <c r="H21" s="4"/>
      <c r="I21" s="4"/>
      <c r="J21" s="4"/>
      <c r="K21" s="4"/>
      <c r="L21" s="4"/>
      <c r="M21" s="4"/>
      <c r="N21" s="4"/>
      <c r="O21" s="4"/>
      <c r="P21" s="4"/>
      <c r="Q21" s="4"/>
    </row>
    <row r="22" spans="1:17" ht="30" hidden="1" customHeight="1" x14ac:dyDescent="0.2">
      <c r="A22" s="302" t="s">
        <v>3350</v>
      </c>
      <c r="B22" s="378" t="s">
        <v>3351</v>
      </c>
      <c r="C22" s="379"/>
      <c r="D22" s="4"/>
      <c r="E22" s="4"/>
      <c r="F22" s="4"/>
      <c r="G22" s="4"/>
      <c r="H22" s="4"/>
      <c r="I22" s="4"/>
      <c r="J22" s="4"/>
      <c r="K22" s="4"/>
      <c r="L22" s="4"/>
      <c r="M22" s="4"/>
      <c r="N22" s="4"/>
      <c r="O22" s="4"/>
      <c r="P22" s="4"/>
      <c r="Q22" s="4"/>
    </row>
    <row r="23" spans="1:17" ht="30" hidden="1" customHeight="1" x14ac:dyDescent="0.2">
      <c r="A23" s="302" t="s">
        <v>3352</v>
      </c>
      <c r="B23" s="378" t="s">
        <v>3353</v>
      </c>
      <c r="C23" s="379"/>
      <c r="D23" s="4"/>
      <c r="E23" s="4"/>
      <c r="F23" s="4"/>
      <c r="G23" s="4"/>
      <c r="H23" s="4"/>
      <c r="I23" s="4"/>
      <c r="J23" s="4"/>
      <c r="K23" s="4"/>
      <c r="L23" s="4"/>
      <c r="M23" s="4"/>
      <c r="N23" s="4"/>
      <c r="O23" s="4"/>
      <c r="P23" s="4"/>
      <c r="Q23" s="4"/>
    </row>
    <row r="24" spans="1:17" ht="30" hidden="1" customHeight="1" x14ac:dyDescent="0.2">
      <c r="A24" s="302" t="s">
        <v>3354</v>
      </c>
      <c r="B24" s="378" t="s">
        <v>3355</v>
      </c>
      <c r="C24" s="379"/>
      <c r="D24" s="4"/>
      <c r="E24" s="4"/>
      <c r="F24" s="4"/>
      <c r="G24" s="4"/>
      <c r="H24" s="4"/>
      <c r="I24" s="4"/>
      <c r="J24" s="4"/>
      <c r="K24" s="4"/>
      <c r="L24" s="4"/>
      <c r="M24" s="4"/>
      <c r="N24" s="4"/>
      <c r="O24" s="4"/>
      <c r="P24" s="4"/>
      <c r="Q24" s="4"/>
    </row>
    <row r="25" spans="1:17" ht="30" hidden="1" customHeight="1" x14ac:dyDescent="0.2">
      <c r="A25" s="302" t="s">
        <v>3356</v>
      </c>
      <c r="B25" s="378" t="s">
        <v>3357</v>
      </c>
      <c r="C25" s="379"/>
      <c r="D25" s="4"/>
      <c r="E25" s="4"/>
      <c r="F25" s="4"/>
      <c r="G25" s="4"/>
      <c r="H25" s="4"/>
      <c r="I25" s="4"/>
      <c r="J25" s="4"/>
      <c r="K25" s="4"/>
      <c r="L25" s="4"/>
      <c r="M25" s="4"/>
      <c r="N25" s="4"/>
      <c r="O25" s="4"/>
      <c r="P25" s="4"/>
      <c r="Q25" s="4"/>
    </row>
    <row r="26" spans="1:17" ht="30" hidden="1" customHeight="1" x14ac:dyDescent="0.2">
      <c r="A26" s="302" t="s">
        <v>3358</v>
      </c>
      <c r="B26" s="378" t="s">
        <v>3359</v>
      </c>
      <c r="C26" s="379"/>
      <c r="D26" s="4"/>
      <c r="E26" s="4"/>
      <c r="F26" s="4"/>
      <c r="G26" s="4"/>
      <c r="H26" s="4"/>
      <c r="I26" s="4"/>
      <c r="J26" s="4"/>
      <c r="K26" s="4"/>
      <c r="L26" s="4"/>
      <c r="M26" s="4"/>
      <c r="N26" s="4"/>
      <c r="O26" s="4"/>
      <c r="P26" s="4"/>
      <c r="Q26" s="4"/>
    </row>
    <row r="27" spans="1:17" ht="70.5" hidden="1" customHeight="1" x14ac:dyDescent="0.2">
      <c r="A27" s="302" t="s">
        <v>3360</v>
      </c>
      <c r="B27" s="378" t="s">
        <v>3361</v>
      </c>
      <c r="C27" s="379"/>
      <c r="D27" s="4"/>
      <c r="E27" s="4"/>
      <c r="F27" s="4"/>
      <c r="G27" s="4"/>
      <c r="H27" s="4"/>
      <c r="I27" s="4"/>
      <c r="J27" s="4"/>
      <c r="K27" s="4"/>
      <c r="L27" s="4"/>
      <c r="M27" s="4"/>
      <c r="N27" s="4"/>
      <c r="O27" s="4"/>
      <c r="P27" s="4"/>
      <c r="Q27" s="4"/>
    </row>
    <row r="28" spans="1:17" ht="48" hidden="1" customHeight="1" x14ac:dyDescent="0.2">
      <c r="A28" s="302" t="s">
        <v>3362</v>
      </c>
      <c r="B28" s="378" t="s">
        <v>3363</v>
      </c>
      <c r="C28" s="379"/>
      <c r="D28" s="4"/>
      <c r="E28" s="4"/>
      <c r="F28" s="4"/>
      <c r="G28" s="4"/>
      <c r="H28" s="4"/>
      <c r="I28" s="4"/>
      <c r="J28" s="4"/>
      <c r="K28" s="4"/>
      <c r="L28" s="4"/>
      <c r="M28" s="4"/>
      <c r="N28" s="4"/>
      <c r="O28" s="4"/>
      <c r="P28" s="4"/>
      <c r="Q28" s="4"/>
    </row>
    <row r="29" spans="1:17" ht="100.5" hidden="1" customHeight="1" x14ac:dyDescent="0.2">
      <c r="A29" s="302" t="s">
        <v>3364</v>
      </c>
      <c r="B29" s="378" t="s">
        <v>3365</v>
      </c>
      <c r="C29" s="379"/>
      <c r="D29" s="4"/>
      <c r="E29" s="4"/>
      <c r="F29" s="4"/>
      <c r="G29" s="4"/>
      <c r="H29" s="4"/>
      <c r="I29" s="4"/>
      <c r="J29" s="4"/>
      <c r="K29" s="4"/>
      <c r="L29" s="4"/>
      <c r="M29" s="4"/>
      <c r="N29" s="4"/>
      <c r="O29" s="4"/>
      <c r="P29" s="4"/>
      <c r="Q29" s="4"/>
    </row>
    <row r="30" spans="1:17" ht="45" hidden="1" customHeight="1" x14ac:dyDescent="0.2">
      <c r="A30" s="302" t="s">
        <v>3366</v>
      </c>
      <c r="B30" s="378" t="s">
        <v>3367</v>
      </c>
      <c r="C30" s="379"/>
      <c r="D30" s="4"/>
      <c r="E30" s="4"/>
      <c r="F30" s="4"/>
      <c r="G30" s="4"/>
      <c r="H30" s="4"/>
      <c r="I30" s="4"/>
      <c r="J30" s="4"/>
      <c r="K30" s="4"/>
      <c r="L30" s="4"/>
      <c r="M30" s="4"/>
      <c r="N30" s="4"/>
      <c r="O30" s="4"/>
      <c r="P30" s="4"/>
      <c r="Q30" s="4"/>
    </row>
    <row r="31" spans="1:17" ht="45" hidden="1" customHeight="1" x14ac:dyDescent="0.2">
      <c r="A31" s="302" t="s">
        <v>3368</v>
      </c>
      <c r="B31" s="378" t="s">
        <v>3369</v>
      </c>
      <c r="C31" s="379"/>
      <c r="D31" s="4"/>
      <c r="E31" s="4"/>
      <c r="F31" s="4"/>
      <c r="G31" s="4"/>
      <c r="H31" s="4"/>
      <c r="I31" s="4"/>
      <c r="J31" s="4"/>
      <c r="K31" s="4"/>
      <c r="L31" s="4"/>
      <c r="M31" s="4"/>
      <c r="N31" s="4"/>
      <c r="O31" s="4"/>
      <c r="P31" s="4"/>
      <c r="Q31" s="4"/>
    </row>
    <row r="32" spans="1:17" ht="45" hidden="1" customHeight="1" x14ac:dyDescent="0.2">
      <c r="A32" s="302" t="s">
        <v>3370</v>
      </c>
      <c r="B32" s="378" t="s">
        <v>3371</v>
      </c>
      <c r="C32" s="379"/>
      <c r="D32" s="4"/>
      <c r="E32" s="4"/>
      <c r="F32" s="4"/>
      <c r="G32" s="4"/>
      <c r="H32" s="4"/>
      <c r="I32" s="4"/>
      <c r="J32" s="4"/>
      <c r="K32" s="4"/>
      <c r="L32" s="4"/>
      <c r="M32" s="4"/>
      <c r="N32" s="4"/>
      <c r="O32" s="4"/>
      <c r="P32" s="4"/>
      <c r="Q32" s="4"/>
    </row>
    <row r="33" spans="1:17" ht="72" hidden="1" customHeight="1" x14ac:dyDescent="0.2">
      <c r="A33" s="302" t="s">
        <v>3372</v>
      </c>
      <c r="B33" s="378" t="s">
        <v>3373</v>
      </c>
      <c r="C33" s="379"/>
      <c r="D33" s="4"/>
      <c r="E33" s="4"/>
      <c r="F33" s="4"/>
      <c r="G33" s="4"/>
      <c r="H33" s="4"/>
      <c r="I33" s="4"/>
      <c r="J33" s="4"/>
      <c r="K33" s="4"/>
      <c r="L33" s="4"/>
      <c r="M33" s="4"/>
      <c r="N33" s="4"/>
      <c r="O33" s="4"/>
      <c r="P33" s="4"/>
      <c r="Q33" s="4"/>
    </row>
    <row r="34" spans="1:17" ht="79.5" hidden="1" customHeight="1" x14ac:dyDescent="0.2">
      <c r="A34" s="302" t="s">
        <v>3374</v>
      </c>
      <c r="B34" s="378" t="s">
        <v>3375</v>
      </c>
      <c r="C34" s="379"/>
      <c r="D34" s="4"/>
      <c r="E34" s="4"/>
      <c r="F34" s="4"/>
      <c r="G34" s="4"/>
      <c r="H34" s="4"/>
      <c r="I34" s="4"/>
      <c r="J34" s="4"/>
      <c r="K34" s="4"/>
      <c r="L34" s="4"/>
      <c r="M34" s="4"/>
      <c r="N34" s="4"/>
      <c r="O34" s="4"/>
      <c r="P34" s="4"/>
      <c r="Q34" s="4"/>
    </row>
    <row r="35" spans="1:17" ht="70.5" hidden="1" customHeight="1" x14ac:dyDescent="0.2">
      <c r="A35" s="302" t="s">
        <v>3376</v>
      </c>
      <c r="B35" s="378" t="s">
        <v>3377</v>
      </c>
      <c r="C35" s="379"/>
      <c r="D35" s="4"/>
      <c r="E35" s="4"/>
      <c r="F35" s="4"/>
      <c r="G35" s="4"/>
      <c r="H35" s="4"/>
      <c r="I35" s="4"/>
      <c r="J35" s="4"/>
      <c r="K35" s="4"/>
      <c r="L35" s="4"/>
      <c r="M35" s="4"/>
      <c r="N35" s="4"/>
      <c r="O35" s="4"/>
      <c r="P35" s="4"/>
      <c r="Q35" s="4"/>
    </row>
    <row r="36" spans="1:17" ht="45.75" hidden="1" customHeight="1" x14ac:dyDescent="0.2">
      <c r="A36" s="302" t="s">
        <v>3378</v>
      </c>
      <c r="B36" s="378" t="s">
        <v>3379</v>
      </c>
      <c r="C36" s="379"/>
      <c r="D36" s="4"/>
      <c r="E36" s="4"/>
      <c r="F36" s="4"/>
      <c r="G36" s="4"/>
      <c r="H36" s="4"/>
      <c r="I36" s="4"/>
      <c r="J36" s="4"/>
      <c r="K36" s="4"/>
      <c r="L36" s="4"/>
      <c r="M36" s="4"/>
      <c r="N36" s="4"/>
      <c r="O36" s="4"/>
      <c r="P36" s="4"/>
      <c r="Q36" s="4"/>
    </row>
    <row r="37" spans="1:17" ht="54.75" hidden="1" customHeight="1" x14ac:dyDescent="0.2">
      <c r="A37" s="302" t="s">
        <v>3380</v>
      </c>
      <c r="B37" s="378" t="s">
        <v>3381</v>
      </c>
      <c r="C37" s="379"/>
      <c r="D37" s="4"/>
      <c r="E37" s="4"/>
      <c r="F37" s="4"/>
      <c r="G37" s="4"/>
      <c r="H37" s="4"/>
      <c r="I37" s="4"/>
      <c r="J37" s="4"/>
      <c r="K37" s="4"/>
      <c r="L37" s="4"/>
      <c r="M37" s="4"/>
      <c r="N37" s="4"/>
      <c r="O37" s="4"/>
      <c r="P37" s="4"/>
      <c r="Q37" s="4"/>
    </row>
    <row r="38" spans="1:17" ht="37.5" hidden="1" customHeight="1" x14ac:dyDescent="0.2">
      <c r="A38" s="302" t="s">
        <v>3382</v>
      </c>
      <c r="B38" s="378" t="s">
        <v>3383</v>
      </c>
      <c r="C38" s="379"/>
      <c r="D38" s="4"/>
      <c r="E38" s="4"/>
      <c r="F38" s="4"/>
      <c r="G38" s="4"/>
      <c r="H38" s="4"/>
      <c r="I38" s="4"/>
      <c r="J38" s="4"/>
      <c r="K38" s="4"/>
      <c r="L38" s="4"/>
      <c r="M38" s="4"/>
      <c r="N38" s="4"/>
      <c r="O38" s="4"/>
      <c r="P38" s="4"/>
      <c r="Q38" s="4"/>
    </row>
    <row r="39" spans="1:17" ht="61.5" hidden="1" customHeight="1" x14ac:dyDescent="0.2">
      <c r="A39" s="302" t="s">
        <v>3384</v>
      </c>
      <c r="B39" s="378" t="s">
        <v>3385</v>
      </c>
      <c r="C39" s="379"/>
      <c r="D39" s="4"/>
      <c r="E39" s="4"/>
      <c r="F39" s="4"/>
      <c r="G39" s="4"/>
      <c r="H39" s="4"/>
      <c r="I39" s="4"/>
      <c r="J39" s="4"/>
      <c r="K39" s="4"/>
      <c r="L39" s="4"/>
      <c r="M39" s="4"/>
      <c r="N39" s="4"/>
      <c r="O39" s="4"/>
      <c r="P39" s="4"/>
      <c r="Q39" s="4"/>
    </row>
    <row r="40" spans="1:17" ht="53.25" hidden="1" customHeight="1" x14ac:dyDescent="0.2">
      <c r="A40" s="302" t="s">
        <v>3386</v>
      </c>
      <c r="B40" s="378" t="s">
        <v>3387</v>
      </c>
      <c r="C40" s="379"/>
      <c r="D40" s="4"/>
      <c r="E40" s="4"/>
      <c r="F40" s="4"/>
      <c r="G40" s="4"/>
      <c r="H40" s="4"/>
      <c r="I40" s="4"/>
      <c r="J40" s="4"/>
      <c r="K40" s="4"/>
      <c r="L40" s="4"/>
      <c r="M40" s="4"/>
      <c r="N40" s="4"/>
      <c r="O40" s="4"/>
      <c r="P40" s="4"/>
      <c r="Q40" s="4"/>
    </row>
    <row r="41" spans="1:17" ht="73.5" hidden="1" customHeight="1" x14ac:dyDescent="0.2">
      <c r="A41" s="302" t="s">
        <v>3388</v>
      </c>
      <c r="B41" s="378" t="s">
        <v>3389</v>
      </c>
      <c r="C41" s="379"/>
      <c r="D41" s="4"/>
      <c r="E41" s="4"/>
      <c r="F41" s="4"/>
      <c r="G41" s="4"/>
      <c r="H41" s="4"/>
      <c r="I41" s="4"/>
      <c r="J41" s="4"/>
      <c r="K41" s="4"/>
      <c r="L41" s="4"/>
      <c r="M41" s="4"/>
      <c r="N41" s="4"/>
      <c r="O41" s="4"/>
      <c r="P41" s="4"/>
      <c r="Q41" s="4"/>
    </row>
    <row r="42" spans="1:17" ht="57.75" hidden="1" customHeight="1" x14ac:dyDescent="0.2">
      <c r="A42" s="302" t="s">
        <v>3390</v>
      </c>
      <c r="B42" s="378" t="s">
        <v>3391</v>
      </c>
      <c r="C42" s="379"/>
      <c r="D42" s="4"/>
      <c r="E42" s="4"/>
      <c r="F42" s="4"/>
      <c r="G42" s="4"/>
      <c r="H42" s="4"/>
      <c r="I42" s="4"/>
      <c r="J42" s="4"/>
      <c r="K42" s="4"/>
      <c r="L42" s="4"/>
      <c r="M42" s="4"/>
      <c r="N42" s="4"/>
      <c r="O42" s="4"/>
      <c r="P42" s="4"/>
      <c r="Q42" s="4"/>
    </row>
    <row r="43" spans="1:17" ht="84" hidden="1" customHeight="1" x14ac:dyDescent="0.2">
      <c r="A43" s="302" t="s">
        <v>3392</v>
      </c>
      <c r="B43" s="378" t="s">
        <v>3393</v>
      </c>
      <c r="C43" s="379"/>
      <c r="D43" s="4"/>
      <c r="E43" s="4"/>
      <c r="F43" s="4"/>
      <c r="G43" s="4"/>
      <c r="H43" s="4"/>
      <c r="I43" s="4"/>
      <c r="J43" s="4"/>
      <c r="K43" s="4"/>
      <c r="L43" s="4"/>
      <c r="M43" s="4"/>
      <c r="N43" s="4"/>
      <c r="O43" s="4"/>
      <c r="P43" s="4"/>
      <c r="Q43" s="4"/>
    </row>
    <row r="44" spans="1:17" ht="48" hidden="1" customHeight="1" x14ac:dyDescent="0.2">
      <c r="A44" s="302" t="s">
        <v>3394</v>
      </c>
      <c r="B44" s="378" t="s">
        <v>3395</v>
      </c>
      <c r="C44" s="379"/>
      <c r="D44" s="4"/>
      <c r="E44" s="4"/>
      <c r="F44" s="4"/>
      <c r="G44" s="4"/>
      <c r="H44" s="4"/>
      <c r="I44" s="4"/>
      <c r="J44" s="4"/>
      <c r="K44" s="4"/>
      <c r="L44" s="4"/>
      <c r="M44" s="4"/>
      <c r="N44" s="4"/>
      <c r="O44" s="4"/>
      <c r="P44" s="4"/>
      <c r="Q44" s="4"/>
    </row>
    <row r="45" spans="1:17" ht="57" hidden="1" customHeight="1" x14ac:dyDescent="0.2">
      <c r="A45" s="302" t="s">
        <v>3396</v>
      </c>
      <c r="B45" s="378" t="s">
        <v>3397</v>
      </c>
      <c r="C45" s="379"/>
      <c r="D45" s="4"/>
      <c r="E45" s="4"/>
      <c r="F45" s="4"/>
      <c r="G45" s="4"/>
      <c r="H45" s="4"/>
      <c r="I45" s="4"/>
      <c r="J45" s="4"/>
      <c r="K45" s="4"/>
      <c r="L45" s="4"/>
      <c r="M45" s="4"/>
      <c r="N45" s="4"/>
      <c r="O45" s="4"/>
      <c r="P45" s="4"/>
      <c r="Q45" s="4"/>
    </row>
    <row r="46" spans="1:17" ht="73.5" hidden="1" customHeight="1" x14ac:dyDescent="0.2">
      <c r="A46" s="302" t="s">
        <v>3398</v>
      </c>
      <c r="B46" s="383" t="s">
        <v>3399</v>
      </c>
      <c r="C46" s="379"/>
      <c r="D46" s="41"/>
      <c r="E46" s="4"/>
      <c r="F46" s="4"/>
      <c r="G46" s="4"/>
      <c r="H46" s="4"/>
      <c r="I46" s="4"/>
      <c r="J46" s="4"/>
      <c r="K46" s="4"/>
      <c r="L46" s="4"/>
      <c r="M46" s="4"/>
      <c r="N46" s="4"/>
      <c r="O46" s="4"/>
      <c r="P46" s="4"/>
      <c r="Q46" s="4"/>
    </row>
    <row r="47" spans="1:17" ht="66" hidden="1" customHeight="1" x14ac:dyDescent="0.2">
      <c r="A47" s="46" t="s">
        <v>3400</v>
      </c>
      <c r="B47" s="384" t="s">
        <v>3401</v>
      </c>
      <c r="C47" s="384"/>
      <c r="D47" s="4"/>
      <c r="E47" s="4"/>
      <c r="F47" s="4"/>
      <c r="G47" s="4"/>
      <c r="H47" s="4"/>
      <c r="I47" s="4"/>
      <c r="J47" s="4"/>
      <c r="K47" s="4"/>
      <c r="L47" s="4"/>
      <c r="M47" s="4"/>
      <c r="N47" s="4"/>
      <c r="O47" s="4"/>
      <c r="P47" s="4"/>
      <c r="Q47" s="4"/>
    </row>
    <row r="48" spans="1:17" ht="123.75" customHeight="1" x14ac:dyDescent="0.2">
      <c r="A48" s="267" t="s">
        <v>3402</v>
      </c>
      <c r="B48" s="382" t="s">
        <v>3403</v>
      </c>
      <c r="C48" s="381"/>
      <c r="D48" s="4"/>
      <c r="E48" s="4"/>
      <c r="F48" s="4"/>
      <c r="G48" s="4"/>
      <c r="H48" s="4"/>
      <c r="I48" s="4"/>
      <c r="J48" s="4"/>
      <c r="K48" s="4"/>
      <c r="L48" s="4"/>
      <c r="M48" s="4"/>
      <c r="N48" s="4"/>
      <c r="O48" s="4"/>
      <c r="P48" s="4"/>
      <c r="Q48" s="4"/>
    </row>
    <row r="49" spans="1:17" ht="34.5" customHeight="1" x14ac:dyDescent="0.2">
      <c r="A49" s="267" t="s">
        <v>3404</v>
      </c>
      <c r="B49" s="380" t="s">
        <v>3405</v>
      </c>
      <c r="C49" s="381"/>
      <c r="D49" s="4"/>
      <c r="E49" s="4"/>
      <c r="F49" s="4"/>
      <c r="G49" s="4"/>
      <c r="H49" s="4"/>
      <c r="I49" s="4"/>
      <c r="J49" s="4"/>
      <c r="K49" s="4"/>
      <c r="L49" s="4"/>
      <c r="M49" s="4"/>
      <c r="N49" s="4"/>
      <c r="O49" s="4"/>
      <c r="P49" s="4"/>
      <c r="Q49" s="4"/>
    </row>
    <row r="50" spans="1:17" ht="34.5" customHeight="1" x14ac:dyDescent="0.2">
      <c r="A50" s="267" t="s">
        <v>3406</v>
      </c>
      <c r="B50" s="380" t="s">
        <v>3407</v>
      </c>
      <c r="C50" s="381"/>
      <c r="D50" s="4"/>
      <c r="E50" s="4"/>
      <c r="F50" s="4"/>
      <c r="G50" s="4"/>
      <c r="H50" s="4"/>
      <c r="I50" s="4"/>
      <c r="J50" s="4"/>
      <c r="K50" s="4"/>
      <c r="L50" s="4"/>
      <c r="M50" s="4"/>
      <c r="N50" s="4"/>
      <c r="O50" s="4"/>
      <c r="P50" s="4"/>
      <c r="Q50" s="4"/>
    </row>
    <row r="51" spans="1:17" ht="31.5" customHeight="1" x14ac:dyDescent="0.2">
      <c r="A51" s="303" t="s">
        <v>3408</v>
      </c>
      <c r="B51" s="378" t="s">
        <v>3409</v>
      </c>
      <c r="C51" s="379"/>
      <c r="D51" s="4"/>
      <c r="E51" s="4"/>
      <c r="F51" s="4"/>
      <c r="G51" s="4"/>
      <c r="H51" s="4"/>
      <c r="I51" s="4"/>
      <c r="J51" s="4"/>
      <c r="K51" s="4"/>
      <c r="L51" s="4"/>
      <c r="M51" s="4"/>
      <c r="N51" s="4"/>
      <c r="O51" s="4"/>
      <c r="P51" s="4"/>
      <c r="Q51" s="4"/>
    </row>
    <row r="52" spans="1:17" ht="31.5" customHeight="1" x14ac:dyDescent="0.2">
      <c r="A52" s="303" t="s">
        <v>3410</v>
      </c>
      <c r="B52" s="378" t="s">
        <v>3411</v>
      </c>
      <c r="C52" s="379"/>
      <c r="D52" s="4"/>
      <c r="E52" s="4"/>
      <c r="F52" s="4"/>
      <c r="G52" s="4"/>
      <c r="H52" s="4"/>
      <c r="I52" s="4"/>
      <c r="J52" s="4"/>
      <c r="K52" s="4"/>
      <c r="L52" s="4"/>
      <c r="M52" s="4"/>
      <c r="N52" s="4"/>
      <c r="O52" s="4"/>
      <c r="P52" s="4"/>
      <c r="Q52" s="4"/>
    </row>
    <row r="53" spans="1:17" ht="31.5" customHeight="1" x14ac:dyDescent="0.2">
      <c r="A53" s="303" t="s">
        <v>3412</v>
      </c>
      <c r="B53" s="376" t="s">
        <v>3413</v>
      </c>
      <c r="C53" s="377"/>
      <c r="D53" s="4"/>
      <c r="E53" s="4"/>
      <c r="F53" s="4"/>
      <c r="G53" s="4"/>
      <c r="H53" s="4"/>
      <c r="I53" s="4"/>
      <c r="J53" s="4"/>
      <c r="K53" s="4"/>
      <c r="L53" s="4"/>
      <c r="M53" s="4"/>
      <c r="N53" s="4"/>
      <c r="O53" s="4"/>
      <c r="P53" s="4"/>
      <c r="Q53" s="4"/>
    </row>
    <row r="54" spans="1:17" ht="31.5" customHeight="1" x14ac:dyDescent="0.2">
      <c r="A54" s="303" t="s">
        <v>3414</v>
      </c>
      <c r="B54" s="376" t="s">
        <v>3415</v>
      </c>
      <c r="C54" s="377"/>
      <c r="D54" s="4"/>
      <c r="E54" s="4"/>
      <c r="F54" s="4"/>
      <c r="G54" s="4"/>
      <c r="H54" s="4"/>
      <c r="I54" s="4"/>
      <c r="J54" s="4"/>
      <c r="K54" s="4"/>
      <c r="L54" s="4"/>
      <c r="M54" s="4"/>
      <c r="N54" s="4"/>
      <c r="O54" s="4"/>
      <c r="P54" s="4"/>
      <c r="Q54" s="4"/>
    </row>
    <row r="55" spans="1:17" ht="54.6" customHeight="1" x14ac:dyDescent="0.2">
      <c r="A55" s="303" t="s">
        <v>3416</v>
      </c>
      <c r="B55" s="376" t="s">
        <v>3417</v>
      </c>
      <c r="C55" s="377"/>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Tamara Kovačić Relja</cp:lastModifiedBy>
  <cp:lastPrinted>2024-02-16T12:09:30Z</cp:lastPrinted>
  <dcterms:created xsi:type="dcterms:W3CDTF">2022-04-01T05:14:30Z</dcterms:created>
  <dcterms:modified xsi:type="dcterms:W3CDTF">2024-02-26T09:57:55Z</dcterms:modified>
</cp:coreProperties>
</file>