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72370593-9C2D-4A96-BEB7-66E04ECC52A3}" xr6:coauthVersionLast="47" xr6:coauthVersionMax="47" xr10:uidLastSave="{00000000-0000-0000-0000-000000000000}"/>
  <bookViews>
    <workbookView xWindow="-120" yWindow="-120" windowWidth="38640" windowHeight="21240" activeTab="3" xr2:uid="{00000000-000D-0000-FFFF-FFFF00000000}"/>
  </bookViews>
  <sheets>
    <sheet name="Naslovnica" sheetId="10" r:id="rId1"/>
    <sheet name="Prometnica i oborinska odvodnja" sheetId="4" r:id="rId2"/>
    <sheet name="Vodoopskrba" sheetId="5" r:id="rId3"/>
    <sheet name="Javna rasvjeta i EKI" sheetId="6" r:id="rId4"/>
    <sheet name="REKAPITULACIJA" sheetId="8" r:id="rId5"/>
  </sheets>
  <definedNames>
    <definedName name="Excel_BuiltIn_Print_Area_1_1" localSheetId="3">#REF!</definedName>
    <definedName name="Excel_BuiltIn_Print_Area_1_1" localSheetId="0">#REF!</definedName>
    <definedName name="Excel_BuiltIn_Print_Area_1_1" localSheetId="1">#REF!</definedName>
    <definedName name="Excel_BuiltIn_Print_Area_1_1" localSheetId="4">#REF!</definedName>
    <definedName name="Excel_BuiltIn_Print_Area_1_1" localSheetId="2">#REF!</definedName>
    <definedName name="Excel_BuiltIn_Print_Area_1_1">#REF!</definedName>
    <definedName name="Excel_BuiltIn_Print_Titles_1" localSheetId="3">#REF!</definedName>
    <definedName name="Excel_BuiltIn_Print_Titles_1" localSheetId="0">#REF!</definedName>
    <definedName name="Excel_BuiltIn_Print_Titles_1" localSheetId="1">#REF!</definedName>
    <definedName name="Excel_BuiltIn_Print_Titles_1" localSheetId="4">#REF!</definedName>
    <definedName name="Excel_BuiltIn_Print_Titles_1" localSheetId="2">#REF!</definedName>
    <definedName name="Excel_BuiltIn_Print_Titles_1">#REF!</definedName>
    <definedName name="_xlnm.Print_Area" localSheetId="3">'Javna rasvjeta i EKI'!$A$1:$F$136</definedName>
    <definedName name="_xlnm.Print_Area" localSheetId="0">Naslovnica!#REF!</definedName>
    <definedName name="_xlnm.Print_Area" localSheetId="1">'Prometnica i oborinska odvodnja'!$A$1:$F$216</definedName>
    <definedName name="_xlnm.Print_Area" localSheetId="4">REKAPITULACIJA!$A$1:$F$36</definedName>
    <definedName name="_xlnm.Print_Area" localSheetId="2">Vodoopskrba!$A$1:$F$125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1" i="6" l="1"/>
  <c r="F70" i="6"/>
  <c r="F69" i="6"/>
  <c r="F68" i="6"/>
  <c r="F67" i="6"/>
  <c r="F66" i="6"/>
  <c r="F65" i="6"/>
  <c r="F64" i="6"/>
  <c r="F63" i="6"/>
  <c r="F62" i="6"/>
  <c r="F61" i="6"/>
  <c r="F60" i="6"/>
  <c r="F59" i="6"/>
  <c r="F58" i="6"/>
  <c r="F57" i="6"/>
  <c r="F56" i="6"/>
  <c r="F55" i="6"/>
  <c r="F54" i="6"/>
  <c r="F53" i="6"/>
  <c r="F52" i="6"/>
  <c r="F51" i="6"/>
  <c r="F50" i="6"/>
  <c r="F49" i="6"/>
  <c r="F48" i="6"/>
  <c r="F47"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B7" i="8"/>
  <c r="A7" i="8"/>
  <c r="B6" i="8"/>
  <c r="A6" i="8"/>
  <c r="B5" i="8"/>
  <c r="A5" i="8"/>
  <c r="F104" i="6"/>
  <c r="F103" i="6"/>
  <c r="F102" i="6"/>
  <c r="F101" i="6"/>
  <c r="F100" i="6"/>
  <c r="F99" i="6"/>
  <c r="F98" i="6"/>
  <c r="F97" i="6"/>
  <c r="F96" i="6"/>
  <c r="F95" i="6"/>
  <c r="F94" i="6"/>
  <c r="F93" i="6"/>
  <c r="F92" i="6"/>
  <c r="F91" i="6"/>
  <c r="F90" i="6"/>
  <c r="F89" i="6"/>
  <c r="F88" i="6"/>
  <c r="F87" i="6"/>
  <c r="F86" i="6"/>
  <c r="F85" i="6"/>
  <c r="F84" i="6"/>
  <c r="F83" i="6"/>
  <c r="F82" i="6"/>
  <c r="F81" i="6"/>
  <c r="F80" i="6"/>
  <c r="F79" i="6"/>
  <c r="F72" i="6"/>
  <c r="F123" i="6"/>
  <c r="F122" i="6"/>
  <c r="F121" i="6"/>
  <c r="F120" i="6"/>
  <c r="F119" i="6"/>
  <c r="F118" i="6"/>
  <c r="F117" i="6"/>
  <c r="F116" i="6"/>
  <c r="F115" i="6"/>
  <c r="F114" i="6"/>
  <c r="F113" i="6"/>
  <c r="F112" i="6"/>
  <c r="F111" i="6"/>
  <c r="F110" i="6"/>
  <c r="B124" i="6"/>
  <c r="B132" i="6" s="1"/>
  <c r="A124" i="6"/>
  <c r="A132" i="6" s="1"/>
  <c r="F109" i="6"/>
  <c r="B105" i="6"/>
  <c r="B131" i="6" s="1"/>
  <c r="A105" i="6"/>
  <c r="A131" i="6" s="1"/>
  <c r="F78" i="6"/>
  <c r="F77" i="6"/>
  <c r="B73" i="6"/>
  <c r="B130" i="6" s="1"/>
  <c r="A73" i="6"/>
  <c r="A130" i="6" s="1"/>
  <c r="F46" i="6"/>
  <c r="F14" i="6"/>
  <c r="B10" i="6"/>
  <c r="B129" i="6" s="1"/>
  <c r="A10" i="6"/>
  <c r="A129" i="6" s="1"/>
  <c r="F9" i="6"/>
  <c r="F8" i="6"/>
  <c r="F7" i="6"/>
  <c r="F6" i="6"/>
  <c r="F96" i="5"/>
  <c r="F95" i="5"/>
  <c r="F94" i="5"/>
  <c r="F93"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0" i="5"/>
  <c r="F19" i="5"/>
  <c r="F18" i="5"/>
  <c r="F17" i="5"/>
  <c r="F16" i="5"/>
  <c r="F15" i="5"/>
  <c r="B109" i="5"/>
  <c r="B121" i="5" s="1"/>
  <c r="A109" i="5"/>
  <c r="A121" i="5" s="1"/>
  <c r="F108" i="5"/>
  <c r="F107" i="5"/>
  <c r="F106" i="5"/>
  <c r="F105" i="5"/>
  <c r="F104" i="5"/>
  <c r="F103" i="5"/>
  <c r="F102" i="5"/>
  <c r="B97" i="5"/>
  <c r="B120" i="5" s="1"/>
  <c r="A97" i="5"/>
  <c r="A120" i="5" s="1"/>
  <c r="F92" i="5"/>
  <c r="F91" i="5"/>
  <c r="F90" i="5"/>
  <c r="F89" i="5"/>
  <c r="F88" i="5"/>
  <c r="B84" i="5"/>
  <c r="B119" i="5" s="1"/>
  <c r="A84" i="5"/>
  <c r="A119" i="5" s="1"/>
  <c r="F83" i="5"/>
  <c r="F82" i="5"/>
  <c r="F81" i="5"/>
  <c r="F80" i="5"/>
  <c r="F79" i="5"/>
  <c r="F78" i="5"/>
  <c r="F77" i="5"/>
  <c r="F76" i="5"/>
  <c r="F75" i="5"/>
  <c r="B71" i="5"/>
  <c r="B118" i="5" s="1"/>
  <c r="A71" i="5"/>
  <c r="A118" i="5" s="1"/>
  <c r="F21" i="5"/>
  <c r="B11" i="5"/>
  <c r="B117" i="5" s="1"/>
  <c r="A11" i="5"/>
  <c r="A117" i="5" s="1"/>
  <c r="F10" i="5"/>
  <c r="F9" i="5"/>
  <c r="F8" i="5"/>
  <c r="F7" i="5"/>
  <c r="F6" i="5"/>
  <c r="F109" i="5" l="1"/>
  <c r="F121" i="5" s="1"/>
  <c r="F10" i="6"/>
  <c r="F129" i="6" s="1"/>
  <c r="F73" i="6"/>
  <c r="F130" i="6" s="1"/>
  <c r="F105" i="6"/>
  <c r="F131" i="6" s="1"/>
  <c r="F124" i="6"/>
  <c r="F132" i="6" s="1"/>
  <c r="F97" i="5"/>
  <c r="F120" i="5" s="1"/>
  <c r="F84" i="5"/>
  <c r="F119" i="5" s="1"/>
  <c r="F71" i="5"/>
  <c r="F118" i="5" s="1"/>
  <c r="F11" i="5"/>
  <c r="F117" i="5" s="1"/>
  <c r="F134" i="6" l="1"/>
  <c r="F123" i="5"/>
  <c r="F135" i="6" l="1"/>
  <c r="F136" i="6" s="1"/>
  <c r="F7" i="8"/>
  <c r="F124" i="5"/>
  <c r="F125" i="5" s="1"/>
  <c r="F6" i="8"/>
  <c r="F189" i="4"/>
  <c r="F188" i="4"/>
  <c r="F196" i="4"/>
  <c r="F195" i="4"/>
  <c r="F198" i="4"/>
  <c r="F197" i="4"/>
  <c r="F194" i="4"/>
  <c r="F193" i="4"/>
  <c r="F192" i="4"/>
  <c r="F191" i="4"/>
  <c r="F190" i="4"/>
  <c r="F187" i="4"/>
  <c r="F186" i="4"/>
  <c r="F185" i="4"/>
  <c r="F184" i="4"/>
  <c r="F183" i="4"/>
  <c r="F199" i="4" l="1"/>
  <c r="F212" i="4" s="1"/>
  <c r="F176" i="4" l="1"/>
  <c r="F175" i="4"/>
  <c r="F174" i="4"/>
  <c r="F173" i="4"/>
  <c r="F172" i="4"/>
  <c r="F171" i="4"/>
  <c r="F166" i="4"/>
  <c r="F165" i="4"/>
  <c r="F163" i="4"/>
  <c r="F162" i="4"/>
  <c r="F161" i="4"/>
  <c r="F160" i="4"/>
  <c r="F159" i="4"/>
  <c r="F158" i="4"/>
  <c r="F155" i="4"/>
  <c r="F154" i="4"/>
  <c r="F153" i="4"/>
  <c r="F151" i="4"/>
  <c r="F150" i="4"/>
  <c r="F156" i="4"/>
  <c r="F147" i="4"/>
  <c r="F146" i="4"/>
  <c r="F145" i="4"/>
  <c r="F144" i="4"/>
  <c r="F143" i="4"/>
  <c r="F142" i="4"/>
  <c r="F141" i="4"/>
  <c r="F139" i="4"/>
  <c r="F138" i="4"/>
  <c r="F137" i="4"/>
  <c r="F136" i="4"/>
  <c r="F135" i="4"/>
  <c r="F134" i="4"/>
  <c r="F132" i="4"/>
  <c r="F131" i="4"/>
  <c r="F130" i="4"/>
  <c r="F125" i="4"/>
  <c r="F124" i="4"/>
  <c r="F123" i="4"/>
  <c r="F122" i="4"/>
  <c r="F121" i="4"/>
  <c r="F120" i="4"/>
  <c r="F119" i="4"/>
  <c r="F118" i="4"/>
  <c r="F117" i="4"/>
  <c r="F116" i="4"/>
  <c r="F115" i="4"/>
  <c r="F114" i="4"/>
  <c r="F113" i="4"/>
  <c r="F112" i="4"/>
  <c r="F111" i="4"/>
  <c r="F110" i="4"/>
  <c r="F109" i="4"/>
  <c r="F108" i="4"/>
  <c r="F107" i="4"/>
  <c r="F106" i="4"/>
  <c r="F105" i="4"/>
  <c r="F104" i="4"/>
  <c r="F103" i="4"/>
  <c r="F149" i="4" l="1"/>
  <c r="F177" i="4" s="1"/>
  <c r="F211" i="4" s="1"/>
  <c r="F92" i="4" l="1"/>
  <c r="F90" i="4"/>
  <c r="F95" i="4"/>
  <c r="F91" i="4"/>
  <c r="F88" i="4"/>
  <c r="F81" i="4"/>
  <c r="F80" i="4"/>
  <c r="F79" i="4"/>
  <c r="F78" i="4" l="1"/>
  <c r="F77" i="4"/>
  <c r="F75" i="4"/>
  <c r="F76" i="4"/>
  <c r="F74" i="4"/>
  <c r="F73" i="4"/>
  <c r="F72" i="4"/>
  <c r="F62" i="4"/>
  <c r="F61" i="4"/>
  <c r="F59" i="4"/>
  <c r="F58" i="4"/>
  <c r="F55" i="4"/>
  <c r="F54" i="4"/>
  <c r="F52" i="4"/>
  <c r="F51" i="4"/>
  <c r="F49" i="4"/>
  <c r="F48" i="4"/>
  <c r="F46" i="4"/>
  <c r="F45" i="4"/>
  <c r="F43" i="4"/>
  <c r="F42" i="4"/>
  <c r="F40" i="4"/>
  <c r="F39" i="4"/>
  <c r="F71" i="4"/>
  <c r="F70" i="4"/>
  <c r="F64" i="4"/>
  <c r="F50" i="4"/>
  <c r="F31" i="4"/>
  <c r="F30" i="4"/>
  <c r="F29" i="4"/>
  <c r="F28" i="4"/>
  <c r="F27" i="4"/>
  <c r="F25" i="4"/>
  <c r="F10" i="4" l="1"/>
  <c r="F11" i="4"/>
  <c r="F9" i="4" l="1"/>
  <c r="F6" i="4" l="1"/>
  <c r="F93" i="4" l="1"/>
  <c r="F13" i="4" l="1"/>
  <c r="F17" i="4"/>
  <c r="F16" i="4"/>
  <c r="F15" i="4"/>
  <c r="F14" i="4"/>
  <c r="F20" i="4" l="1"/>
  <c r="F19" i="4"/>
  <c r="F18" i="4"/>
  <c r="F101" i="4" l="1"/>
  <c r="F102" i="4"/>
  <c r="F126" i="4" l="1"/>
  <c r="F87" i="4"/>
  <c r="F89" i="4"/>
  <c r="F63" i="4" l="1"/>
  <c r="F47" i="4"/>
  <c r="F37" i="4"/>
  <c r="F12" i="4" l="1"/>
  <c r="F82" i="4" l="1"/>
  <c r="F83" i="4" s="1"/>
  <c r="F23" i="4"/>
  <c r="F22" i="4"/>
  <c r="F94" i="4" l="1"/>
  <c r="F96" i="4" s="1"/>
  <c r="F26" i="4" l="1"/>
  <c r="F7" i="4" l="1"/>
  <c r="F8" i="4"/>
  <c r="F32" i="4"/>
  <c r="F24" i="4"/>
  <c r="F65" i="4"/>
  <c r="F53" i="4"/>
  <c r="F66" i="4" s="1"/>
  <c r="F33" i="4" l="1"/>
  <c r="F206" i="4" s="1"/>
  <c r="F210" i="4"/>
  <c r="F208" i="4"/>
  <c r="F209" i="4"/>
  <c r="F207" i="4" l="1"/>
  <c r="F214" i="4" s="1"/>
  <c r="F5" i="8" s="1"/>
  <c r="F9" i="8" s="1"/>
  <c r="F10" i="8" s="1"/>
  <c r="F11" i="8" s="1"/>
  <c r="F215" i="4" l="1"/>
  <c r="F216" i="4" s="1"/>
</calcChain>
</file>

<file path=xl/sharedStrings.xml><?xml version="1.0" encoding="utf-8"?>
<sst xmlns="http://schemas.openxmlformats.org/spreadsheetml/2006/main" count="979" uniqueCount="426">
  <si>
    <t>R.br.</t>
  </si>
  <si>
    <t>Opis stavke</t>
  </si>
  <si>
    <t>j.m.</t>
  </si>
  <si>
    <t>količina</t>
  </si>
  <si>
    <t>cijena</t>
  </si>
  <si>
    <t>iznos</t>
  </si>
  <si>
    <t>I.</t>
  </si>
  <si>
    <t>PRIPREMNI RADOVI</t>
  </si>
  <si>
    <t>m'</t>
  </si>
  <si>
    <t>m3</t>
  </si>
  <si>
    <t>m2</t>
  </si>
  <si>
    <t>kom</t>
  </si>
  <si>
    <t>II.</t>
  </si>
  <si>
    <t>III.</t>
  </si>
  <si>
    <t>OBJEKTI</t>
  </si>
  <si>
    <t>IV.</t>
  </si>
  <si>
    <t>GORNJI STROJ</t>
  </si>
  <si>
    <t>V.</t>
  </si>
  <si>
    <t>HORTIKULTURNO UREĐENJE</t>
  </si>
  <si>
    <t>REKAPITULACIJA</t>
  </si>
  <si>
    <t>UKUPNO</t>
  </si>
  <si>
    <t>PDV</t>
  </si>
  <si>
    <t>SVEUKUPNO</t>
  </si>
  <si>
    <t>kpl</t>
  </si>
  <si>
    <t>a.</t>
  </si>
  <si>
    <t>b.</t>
  </si>
  <si>
    <t>c.</t>
  </si>
  <si>
    <t xml:space="preserve">Strojno zasjecanje asfalta i betona. Stavkom su obuhvaćena sva strojna zasijecanja asfalta na mjestima uklapanja nove i stare kolničke konstrukcije, na mjestima proširenja kolnika, zasijecanja pri izvedbi prekopa i sl. Jedinična cijena obuhvaća sav rad, opremu i materijal potreban za potpuno dovršenje stavke. Obračun je po m'.  </t>
  </si>
  <si>
    <t>Označivanje instalacija. Prije početka zemljanih radova, u suradnji s predstavnicima komunalnih i javnih društava čije se instalacije nalaze u području zahvata, utvrditi i označiti položaje i dubine instalacija. Tijekom gradnje treba pratiti, da ne dođe do njihovog oštećenja. Ukoliko se instalacije oštete zbog nesavjesnog i nestručnog rada izvoditelja, njegova je dužnost popraviti oštećenja u svom trošku. 
Obračunati svi potrebni radovi, pomoćna sredstva i dr. za pronalaženje i označivanje – iskolčenje položaja postojećih instalacija.  Paušalno.</t>
  </si>
  <si>
    <t>VI.</t>
  </si>
  <si>
    <t>Izdizanje odnosno prilagodba okana komunalnih ili drugih instalacija.  Jedinična cijena obuhvaća vađenje poklopca i okvira poklopca, dobetoniranje, odnosno štemanje stjenki okna na novu visinu, ponovnu ugradnju okvira poklopca i poklopca, prethodno čišćenje postojećih okana te sav ostali rad, opremu i materijal potreban za potpuno dovršenje stavke. Obračun je po komadu prilagođenog okna s poklopcem.</t>
  </si>
  <si>
    <t>Sječenje stabala motornom pilom. Stavka uključuje kresanje grana i piljenje drveta na komade pogodne za transport. U stavku je uključen i odvoz posječenih stabala i granja na za to predviđenu deponiju. Promjer debla mjeri se na visini 1 m od tla. Obračun po komadu posječenog stabla.</t>
  </si>
  <si>
    <t xml:space="preserve">Promjera debla 30 do 50 cm. </t>
  </si>
  <si>
    <t xml:space="preserve">Promjera debla 20 do 30 cm. </t>
  </si>
  <si>
    <t xml:space="preserve">Promjera debla 10 do 20 cm. </t>
  </si>
  <si>
    <t>Uklanjanje panjeva i korjenja posječenih stabala. Panj je potrebno iskopati, a korijenje ukloniti. Jamu je potrebno zatrpati kvalitetnim materijalom za nasip, bez organskog otpada, koji se nasipa u slojevima i nabija. U cijenu je uključen i odvoz panja s korjenjem na za to predviđenu deponiju. Obračun po komadu uklonjenog panja.</t>
  </si>
  <si>
    <t>PROMETNA SIGNALIZACIJA I OPREMA</t>
  </si>
  <si>
    <t>Odvoz iskopanog materijala:</t>
  </si>
  <si>
    <t>Uređenje kosina usjeka i nasipa. Površinu kosine usjeka i nasipa   treba isplanirati, izravnati i zatraviti u cilju stabilizacije pokosa, prema projektiranom nagibu. Kod kamenitih usjeka odnosno nasipa sve udubine nakon završetka iskopa treba očistiti, da se spriječi rušenje materijala na cestu. 
Obračun po m2 uređene površine kosine usjeka.</t>
  </si>
  <si>
    <t>Geodetsko iskolčavanje na terenu svih elemenata osi trase i osiguranje iskolčenja osi trase. Iskolčenje točaka osi trase i objekata izvršiti prema koordinatama iz izvedbenog projekta. Radovi obuhvaćaju sva potrebna geodetska mjerenja kojima se podaci iz projekta prenose na teren, osiguranje osi trase i svih visinskih točaka. U ovaj rad uključeno je preuzimanje i održavanje svih predanih osnovnih geodetskih snimaka i nacrta, te iskolčenja na terenu koja je naručilac predao izvođaču na početku radova.
 Obračun po m' dužnom iskolčene osi trase.</t>
  </si>
  <si>
    <t>Uklanjanje i rušenje postojećih betonskih i kamenih struktura uz cestu. Uklanjanje i rušenje postojećih betonskih i kamenih struktura uz cestu, bez nanošenja štete na ostalim objektima i posjedima uz cestu. Sav materijal potrebno je stalno zbrinuti sukladno pozitivnim propisima. U cijeni je uključen sav rad, materijal i oprema potrebna za potpuno dovršenje stavke. Obračun rada po m3 uklonjenih, deponiranih i propisno zbrinutih betonskih i kamenih struktura uz cestu. Izvedba, kontrola kakvoće i obračun prema  O.T.U. 1-03.2</t>
  </si>
  <si>
    <t>Rušenje i uklanjanje postojeće kolničke konstrukcije debljine 8-10 cm, s utovarom i prijevozom na mjesto oporabe ili zbrinjavanjem sukladno odredbama Zakona o održivom gospodarenju otpadom.  Obračun je po m2 porušene i ukonjene kolničke konstrukcije. Izvedba, kontrola kakvoće i obračun prema OTU 1-03.2.</t>
  </si>
  <si>
    <t>Strojno glodanje postojećih slojeva asfalta. Stavka obuhvaća strojno glodanje postojećih slojeva asfalta u voznom traku. Predviđena je dubina glodanja od 4 do 5 cm.
Stavka uključuje dopremu i otpremu stroja za mehaničko glodanje, odvoz izglodanog asfalta s ceste, čišćenje obrađene površine, te utovar i odvoz materijala sa zbrinjavanjem sukladno odredbama Zakona o održivom gospodarenju otpadom. 
Obračun radova po m2 uklonjenog asfaltnog sloja.</t>
  </si>
  <si>
    <t>Ljevanoželjezni poklopac 40×50 cm. Obračun po komadu demontiranog i ponovno montiranog elementa.</t>
  </si>
  <si>
    <t>Ljevanoželjezna rešetka zajedno s okvirom. Obračun po komadu demontiranog i ponovno montiranog elementa.</t>
  </si>
  <si>
    <t>Ljevanoželjezni poklopac 60×60 cm. Obračun po komadu demontiranog i ponovno montiranog elementa.</t>
  </si>
  <si>
    <t>d.</t>
  </si>
  <si>
    <t>Kapa podzemnog ventila. Obračun po komadu demontiranog i ponovno montiranog elementa.</t>
  </si>
  <si>
    <t>Ručni iskop probnih poprečnih rovova, prije početka zemljanih radova, zbog utvrđivanja dubina i pozicija postojećih instalacija, u terenu bez obzira na kategoriju zemljišta. Probni rovovi predviđeni su izvesti poprečno, dimenzija 0,80 x 1,20 x 4,0 m. U cijenu stavke uračunato je i njihovo naknadno zatrpavanje, te obnova kolničke konstrukcije.   Obračun po komadu izvesenog probnog poprečnog rova.</t>
  </si>
  <si>
    <t>Vađenje i demontiranje smjerokaznih stupića (K01).  Ovaj rad obuhvaća vađenje i demontiranje smjerokaznih stupića te utovar i prijevoz na odlagalište. Obračun je po komadu kompletno demontiranog stupića.  Izvedba, kontrola kakvoće i obračun prema OTU 1-03.2.</t>
  </si>
  <si>
    <t>Izrada projekta - Plana izvođenja radova i zaštite na radu od strane ovlaštene osobe - koordinatora I. Projekt je potrebno predati u 5 (pet) primjeraka uvezanog elaborata. Jedinična cijena stavke uključuje sve potrebne terenske i uredske radove, te materijale za izradu komplete stavke.
Stavkom je obuhvačena kanalizacija i vodovod.</t>
  </si>
  <si>
    <t xml:space="preserve">Projektantski nadzor. Rad obuhvaća dolazak projektanta na teren, obilazak gradilišta, razradu i pojašnjenje projektiranih rješenja te dopunu ili prilagodbu pojedinih tehničkih rješenja zbog nepredviđenih okolnosti na terenu. Stavkom su obuhvaćeni troškovi prijevoza, rada projektanta i uredskog materijala za izradu dopuna ili prilagodbi. Rad se obračunava po broju izlazaka na teren.  </t>
  </si>
  <si>
    <t>izlazak</t>
  </si>
  <si>
    <t>Vađenje i demontiranje prometnih znakova.  Ovaj rad obuhvaća vađenje i  demontiranje prometnih znakova i temelja, te utovar i prijevoz na  odlagalište.  Obračun je po komadu demontiranog i deponiranog prometnog znaka.  Izvedba, kontrola kakvoće i obračun prema OTU 1-03.2.</t>
  </si>
  <si>
    <t>DONJI STROJ - ZEMLJANI RADOVI</t>
  </si>
  <si>
    <t>Strojni široki iskop tla  na trasi, u materijalu kategorije "B".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</si>
  <si>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Strojni široki iskop tla  na trasi, u materijalu kategorije "C".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</si>
  <si>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Strojni široki iskop tla  na trasi, u materijalu kategorije "A". Prema odredbama projekta s utovarom u prijevozno sredstvo. Rad se mjeri u kubičnim metrima stvarno iskopanog materijala, mjereno u sraslom stanju, a u jediničnu cijenu uračunati su svi radovi na iskopu materijala sa utovarom u prijevozna sredstva, radovi na uređenju i čišćenju pokosa od labilnih blokova i rastresitog materijala, planiranje iskopanih i susjednih površina.  Izvedba, kontrola kakvoće i obračun prema OTU 2-02.</t>
  </si>
  <si>
    <t>Prijevoz na ovlašteno odlagalište građevinskog materijala iz iskopa svih kategorija, na udaljenost do 20 km.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</si>
  <si>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Zamjena sloja slabog temeljnog tla boljim materijalom zahtjeva kakvoće Sz≥100 %, Ms≥40 Mn/m2.  U cijeni je uključen široki strojni iskop sloja slabog tla debljine prema projektu ili uputama nadzornog inženjera s utovarom i prijevozom na odlagalište, nabavom i prijevozom na trasu dobrog nasipnog materijala, te planiranje i zbijanje nasipnih slojeva u skladu s OTU, kao i troškovi pokusne dionice. Predviđa se zamjena materijala na 30% trase. Obračun u kubičnim metrima  potpuno završenog i zbijenog sloja. Izvedba, kontrola kakvoće i obračun prema OTU 2-08.2.</t>
  </si>
  <si>
    <t>m1</t>
  </si>
  <si>
    <t>Strojni otkop humusa u sloju debljine 15 cm s guranjem materijala u stranu.  Humus se deponira na gradilištu do uporabe za poravnanje pokosa, a višak se odvozi što je obračunato u posebnim stavkama. Obračun po m3 otkopanog humusa.</t>
  </si>
  <si>
    <t>cesta</t>
  </si>
  <si>
    <t>prilazi</t>
  </si>
  <si>
    <t>Izrada nasipa materijalom iz iskopa A i B kategorije, Sz≥100 %, Ms≥40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te planiranje pokosa nasipa i čišćenje okoline, sav ostali rad, transporti i oprema, kao i ispitivanja i kontrola kakvoće. Izvedba, kontrola kakvoće i obračun prema OTU 2-09.</t>
  </si>
  <si>
    <t>Prijevoz u nasip iskopanog i utovarenog materijala kategorije "A" i "B", prijevoz na dužinu od 300 do 900 m. Prijevoz do mjesta istovara s razastiranjem, te potrebnim osiguranjem na gradilištu i javnim prometnicama.  Količina prevezenog materijala mjeri se u  kubičnim metrima iskopanog sraslog materijala prema projektu i stvarno prevezenog na određenu udaljenost. Izvedba, kontrola kakvoće i obračun prema OTU 2-07.</t>
  </si>
  <si>
    <t>i.</t>
  </si>
  <si>
    <t>ii.</t>
  </si>
  <si>
    <t>Izrada bankina odnosno bermi od zrnatog kamenog materijala širine do 100 cm, debljine 15 do 20 cm. Bankina se izvodi na uredno izvedenoj i preuzetoj podlozi, veličine zrna 0-31,5 mm, a ovisno o debljini kolničke konstrukcije. U cijenu je uključena nabava i prijevoz potrebnog materijala, razastiranje, grubo i fino planiranje, te zbijanje do tražene zbijenosti, debljine sloja i nagiba prema projektu i svi potrebni strojevi za dovršenje stavke. Obračun je u m1 izrađene bankine debljine i širine određene projektom. Izvedba, kontrola kakvoće i obračun prema OTU 2-16. i 2-16.1.</t>
  </si>
  <si>
    <t>Izrada temelja potpornih zidova s oplatom od armiranog betona klase betona C 25/30, razreda izloženosti  XC2 - C4. Prema nacrtima, detaljima i uvjetima iz projekta. Obračun po m3 ugrađenog betona po projektiranim mjerama, a u jediničnu cijenu je uključena nabava betona, svi prijevozi i prijenosi, izrada, montaža i demontaža oplate, rad na ugradbi i njezi betona, te sav drugi potrebni rad i materijal. Armatura se obračunava posebno.  Izvedba, kontrola kakvoće i obračun prema OTU 7-01.4.1.</t>
  </si>
  <si>
    <t>kg</t>
  </si>
  <si>
    <t>Nabava, prijevoz i ugradnja armature, armaturne mreže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</si>
  <si>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Nabava, prijevoz i ugradnja armature, rebrasta armatura B500B. Ugradnja prema specifikacijama iz projekta. Obračun je po kg ugrađene armature, a u cijenu su uključeni nabava i prijevoz čelika za armiranje; razvrstavanje i čišćenje, sječenje i savijanje; prijevozi i prijenosi; postavljanje, podlaganje i vezanje te eventualno zavarivanje; uključivo sav rad i materijal potreban za dovršenje i postavljanje u projektirani položaj te izrada skela za rad na postavljanju armature. Izvedba, kontrola kakvoće i obračun po kilogramu ugrađene armature i  OTU 7-00.2.3. i 7-01.5.</t>
  </si>
  <si>
    <t>Betonski tipski rubnjaci. Dobava i ugradba betonskih rubnjaka uz rub kolnika i namjestima postojećih ulaza. U cijenu uračunato: iskop za temelj, ugradba montažnih betonskih rubnjaka 15x25x100 cm, betonsko pojačanje rubnjaka sa zadnje strane, betonom tlačne čvrstoće C16/20, fugiranje spojnica rubnjaka, svi prijenosi, kao i geodetski radovi na određivaju horizontalne dispozicije rubnjaka, te određivanju visinskih kota rubnjaka, sve prema izvedbenom projektu.
 Piljenje rubnjaka obaviti u radionici, s vrhunskom obradom piljenog ruba. Kod piljenja uzeti u obzir rubne radijuse. Za ugrađeni beton i rubnjake izvoditelj je dužan pribaviti uvjerenje o kakvoći.
Obračun po m' ugrađenog rubnjaka.</t>
  </si>
  <si>
    <t xml:space="preserve">Parkovni rubnjaci. Dobava i ugradba betonskih tipskih parkovnih rubnjaka. U cijenu uračunato: iskop temelja, ugradba montažnih betonskih rubnjaka 8/25x100 cm, betonsko ojačanje rubnjaka sa stražnje strane, u betonu tlačne čvrstoće C 25/30, fugiranje spojnica rubnjaka, svi prijenosi, kao i geodetski radovi na određivaju horizontalne dispozicije rubnjaka, te određivanju visinskih kota rubnjaka, prema izvedbenoj dokumentaciji. Za kvalitet ugrađenih rubnjaka, izvoditelj je dužan prikazati Uvjerenje o kakvoći.
Obračun po m' ugrađenog rubnjaka. </t>
  </si>
  <si>
    <t>Priprema podloge ispod temeljne stope koja se sastoji od planiranja i nabijanja podloge te postava, planiranje i nabijanje sloja tampona (max zrno 32mm) debljine do 10 cm na minimalnu zbijenost od 40 Mpa. Ukoliko se prilikom iskopa za temeljnu stopu utvrdi da je tlo nezadovoljavajuće kvalitete, u dogovoru sa nadzornim inženjerom izvršiti zamjenu sloja materijala u dogovorenoj debljini. Obračun po m2 isplanirane i ispitane površine.</t>
  </si>
  <si>
    <t>Izrada podložnog sloja od betona klase C 16/20 ispod temeljnih stopa potpornih zidova.  Obračun je po m3 ugrađenog betona po projektiranim mjerama, a u jediničnu cijenu je uključena nabava betona, svi prijevozi i prijenosi, izrada, montaža i demontaža potrebne oplate, rad na ugradnji i njezi betona, eventualno crpljenje vode, te sav drugi potrebni rad i materijal. Prema dimenzijama iz projekta na zbijenu, ispitanu podlogu, preuzetu po nadzornom inženjeru. Izvedba, kontrola kakvoće i obračun prema OTU 7-01.4.</t>
  </si>
  <si>
    <t>Izrada zidova s oplatom od armiranog betona klase betona C 25/30, razreda izloženosti  XC2 - C4. Prema nacrtima, detaljima i uvjetima iz projekta.  Obračun je po m3 ugrađenog betona po mjerama iz projekta, a u jediničnu cijenu su uključeni nabava betona, svi prijevozi i prijenosi, izrada, montaža i demontaža potrebne oplate i skele (oplate vidljivih ploha moraju biti glatke), rad na ugradnji i njezi betona, te sav drugi potrebni rad i materijal. Armatura se obračunava posebno.  Izvedba, kontrola kakvoće i obračun prema OTU 7-01.4.4. Kruna potpornih zidova izvodi se nakon ugradnje cestovnih rubnjaka.</t>
  </si>
  <si>
    <t>Strojni iskop rova za temelje  u materijalu kategorije "B" i  "C", prema projektu. Dimenzija prema odredbama projekta s poravnanjem dna.  Rad se mjeri u kubičnim metrima stvarno iskopanog materijala, mjereno u sraslom stanju, a u jediničnu cijenu uključeno je iskop, razupiranje, eventualno crpljenje oborinske i podzemne vode, vertikalni prijenos i utovar  u prijevozno sredstvo, kao i uređenje i čišćenje terena. Eventualni dodatni iskop zbog nedovoljne nosivosti temeljnog tla obračunava se kao i projektirani.  Izvedba, kontrola kakvoće i obračun prema OTU 2-04.</t>
  </si>
  <si>
    <t>Tampon kolnika, sloj debljine 30 cm</t>
  </si>
  <si>
    <t>Asfaltiranje pločnika. Izrada sloja asfalta po sistemu sitnozrnatog asfaltbetona AC 8 Surf 50/70 AG3 M3, debljine 4 cm. Za ovaj sustav treba primjeniti prirodni ili drobljeni pijesak i kameno brašno (filer). Kvalitetu stijenske mase treba dokazati uvjerenjem o kakvoći, ne starijim od godinu dana. U pogledu kvalitete primjenjivat će se važeće norme. (HRNEN131081:2007,HRNEN.131081:2007/Ispr.1:2008 ili jednakovrijedna) Sva tekuća ispitivanja obavlja izvođač o svom trošku.
Obračun po m2 ugrađene asfaltne mase.</t>
  </si>
  <si>
    <t>Izrada bitumenskog međusloja za sljepljivanje asfaltnih slojeva s bitumenskom emulzijom u količini od 0,30 kg/m2.  U cijeni su sadržani svi troškovi nabave materijala, prijevoz, oprema i sve ostalo što je potrebno za potpuno izvođenje radova. Obračun je po m2 stvarno poprskane površine. Izvedba, kontrola kakvoće i obračun prema OTU 6-01.</t>
  </si>
  <si>
    <t>Tampon nogostupa, sloj debljine 15 cm</t>
  </si>
  <si>
    <t>Tampon privoza, sloj debljine 15 cm</t>
  </si>
  <si>
    <t>t</t>
  </si>
  <si>
    <t>TROŠKOVNIK - SOBOLI, CESTA I2</t>
  </si>
  <si>
    <t>Uređenje terena ispred temeljne stope potpornog zida probranim  materijalom iz iskopa.  U jediničnu cijenu su uključeni svi radovi potrebni za zatrpavanje temelja - razastiranje. Površinu treba isplanirati, sitnim, prebranim zemljanim materijalom i zasijati travu.   Obračun je po m2 uređenog terena.</t>
  </si>
  <si>
    <t>Izrada sloja za podravnavanje AC 22 bin  50/70 AG6 M2, prosječne debljine 3,0 cm. Na mjestima strojno glodanog završnog sloja kolnika potrebno je podravnati nosivi sloj prije ugradnje završnog sloja asfalta. U cijeni su sadržani svi troškovi nabave materijala, proizvodnje i ugradnje asfaltne mješavine, prijevoz, oprema i sve ostalo što je potrebno za potpuno izvođenje radova. Obračun je po toni stvarno položenog i ugrađenog veznog sloja sukladno projektu. Izvedba i kontrola kakvoće prema normi (HRN EN 13108-1 ili jednakovrijedna)  i tehničkim svojstvima i zahtjevima za građevne proizvode za proizvodnju asfaltnih mješavina i za asfaltne slojeve kolnika.</t>
  </si>
  <si>
    <t>A04-1</t>
  </si>
  <si>
    <t>A04-2</t>
  </si>
  <si>
    <t>B02</t>
  </si>
  <si>
    <t>B30 - 40 km/h</t>
  </si>
  <si>
    <t>e.</t>
  </si>
  <si>
    <t>C78-1 Rijeka</t>
  </si>
  <si>
    <t>f.</t>
  </si>
  <si>
    <t>C78-1 PZ Soboli</t>
  </si>
  <si>
    <t>g.</t>
  </si>
  <si>
    <t>C78-1 Zagreb</t>
  </si>
  <si>
    <t>Izrada razdjelne crte bijele boje pune, s retroreflektivnim zrncima klase II, širine 15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</si>
  <si>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razdjelne crte bijele boje isprekidane, punog/praznog polja 1/1 m, s retroreflektivnim zrncima klase II, širine 15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</si>
  <si>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rubne crte bijele boje pune, s retroreflektivnim zrncima klase II, širine 15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</si>
  <si>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rubne crte bijele boje isprekidane, punog/praznog polja 1/1 m, s retroreflektivnim zrncima klase II, širine 15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</si>
  <si>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crte vodilje bijele boje isprekidane, punog/praznog polja 0,5/0,5 m, s retroreflektivnim zrncima klase II, širine 15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9-02.1.</t>
  </si>
  <si>
    <t>Izrada pune crte za zaustavljanje (H14) bijele boje s retroreflektivnim zrncima klase II, širine 50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9-02.2.</t>
  </si>
  <si>
    <t>Izrada isprekidane crte za zaustavljanje (H15) bijele boje s retroreflektivnim zrncima klase II, širine 50 cm.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m1 izvedenih oznaka. Izvedba, kontrola kakvoće i obračun prema OTU 9-02 i 9-02.2.</t>
  </si>
  <si>
    <t>Izrada pješačkog prijelaza (H19) bijele boje s retroreflektivnim zrncima klase II, širine 3,0 m, širine trake, puno/prazno polje 0,5/0,5 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m2 izvedenih oznaka. Izvedba, kontrola kakvoće i obračun prema OTU 9-02 i 9-02.2.</t>
  </si>
  <si>
    <t>Izrada strelica za označavanje dva smjera (H30) bijele boje s retroreflektivnim zrncima klase II, dužine 5,0 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</si>
  <si>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Izrada polja za usmjeravanje prometa ispred otoka za razdvajanje prometnih tokova (H47-2) bijele boje s retroreflektivnim zrncima klase II.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</si>
  <si>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Izrada natpisa "STOP" (H63) bijele boje s retroreflektivnim zrncima klase II, visine slova 1,6 m. Oznake na kolniku izvode se prema prometnom elaboratu, a u skladu s važećim zakonskim i podzakonskim aktima iz područja cestovnog prometa te hrvatskim normama (HRN 1436 ili jednakovrijedna). U cijenu ulazi sav rad, materijal prijevoz i sve ostalo što je potrebno za potpuni dovršetak posla uključujući potrebna ispitivanja kakvoće materijala i rada. Obračun je po komadu izvedenih oznaka. Izvedba, kontrola kakvoće i obračun prema OTU 9-02 i 9-02.3.</t>
  </si>
  <si>
    <t xml:space="preserve">Izrada taktilnog polja upozorenja čepaste i žljebaste strukture od predgotovljenih betonskih elemenata. Taktilna polja postavljaju se prema projektu na mjesta definiranim projektom, a u skladu s važećim Pravilnikom o osiguranju pristupačnosti građevina osobama s invaliditetom i smanjene pokretljivosti te važećim hrvatskim normama koje reguliraju to područje. Jedinična cijena obuhvaća nabavu, prijevoz i ugradnju taktilnog polja prema detaljima iz projekta. Obračun je po m2 postavljenih taktilnih polja. </t>
  </si>
  <si>
    <t>Ugradnja ograde pobijanjem u tlo. Izrada, dobava i ugradnja zaštitine cestovne ograde  klase N2 prema projektnoj dokumentaciji.  Način ugradnje odbojne ograde je pobijanje u teren. Dubina pobijanja min 0,85 m.  Čelična zaštitna ograda mora biti konstruirana prema nizu normi HRN EN 1317 ili jednakovrijedna i imati sve ateste koji to potvrđuju. Ograda nema distancera, a opremljena je katadiopterima na razmaku 8,0 m. Svi elementi ograde moraju biti antikorozivno zaštićeni postupkom toplog pocinčavanja prema normama HRN EN ISO 1461 ili jednakovrijedna ili jednakovrijedna. U jediničnu cijenu sadržan je sav materijal i rad na izradi, dobavi, dopremi i montaži ograde  te sav pribor, materijal i rad potreban za ugradnju ograde, pričvršćenja i sidrenja, odnosno temeljenje ograde i antikorozivna zaštita (vruće cinčanje svih elemenata). U svemu prema detaljima proizvođača i OTU. Obračun po m' ugrađene odbojne ograde.</t>
  </si>
  <si>
    <t>Zaštitna ograda. Izrada i postavljanje zaštitne ograde u krunu potpornog zida. Izvodi se od čeličnih cijevi, prema detalju iz projekta.
Ograda se sastoji od vodoravno i okomito postavljenih cijevi
U cijenu je uračunato:
- dobava materijala, izrada i postavljanje,
- bušenje otvora u betonu s ugradbom stupova ili vijčano pričvršćenje s podnožnom čeličnom pločicom
- bojenje temeljnom bojom 2x
- bojenjem zaštitnom bojom 2x (bijela boja - RAL 9010)
- uzemljenje svih zasebnih dijelova ograde na FeZn traku uzemljenu u traku uzemljenja sustava javne rasvjete.
- svi ostali radovi koji nisu navedeni, a potrebni su za dovršetak stavke
Svaki ton kao i čišćenje od hrđe treba nadzorni inženjer preuzeti i upisati u građevinski dnevnik.
Linija rukohvata i horizontalnih cijevi mora pratiti niveletu podloge u položajnom i visinskom smislu, dok stupci trebaju biti vertikalni.
Obračun po m' dobavljene i postavljene ograde u horizontalnoj projekciji.</t>
  </si>
  <si>
    <t>OBORINSKA ODVODNJA</t>
  </si>
  <si>
    <t>Iskolčenje trase oborinske kanalizacije, prije početka zemljanih radova. Iskolčavaju se sve pozicije revizijskih okana, lomova kolektora, separatora i upojnih bunara te slivnika.
Cijena stavke uključuje sve neophodne terenske i uredske radove, za kompletnu izvedbu radova. 
Obračun po m' trase.</t>
  </si>
  <si>
    <t>Ručni iskop materijala "B" kategorije u blizini postojećih instalacija s odbacivanjem materijala u stranu. Cijena uključuje sav potreban rad i materijal, prijenose i prijevoze. Obračun po m3 iskopa.</t>
  </si>
  <si>
    <t>Dobava, doprema i izrada pješčane podloge pijeskom granulacije 0 – 4 mm, d = 10 cm, izravnana i nabijena lakim nabijačem. Obračun po m3 izrađene posteljice.</t>
  </si>
  <si>
    <t>Betonska posteljica. Dobava, doprema i ugradnja betona razreda čvrstoće C16/20 u sloju debljine cca 10 cm za izradu betonske posteljice za polaganje cijevi oborinske odvodnje na dionicama gdje je uzdužni pad manji od 1%. Betonska posteljica ugrađuje se na prethodno isplaniranu površinu dna rova. Površinu posteljice potrebno je izvesti prema projektiranom uzdužnom padu kolektora. Obračun po m2 izvedene betonske posteljice.</t>
  </si>
  <si>
    <t>Dobava, doprema i polaganje u rov kamene drobine (jalovine), veličine frakcije 0-8 mm, za zatrpavanje nadsloja iznad tjemena cijevi u projektiranom profilu rova. Veličina zrna najviše 8,0 mm. Zatrpavanje izvoditi u slojevima 25-30 cm, s pažljivim zbijanjem i isključivo ručnim nabijačima. Posebno dobro nabiti bočno od cijevi. Jedinična cijena stavke uključuje sav potreban rad, materijal i transporte za izvedbu opisanog rada. Obračun po m3 ugrađenog materijala.</t>
  </si>
  <si>
    <t>Zatrpavanje rova. Zatrpavanje rova probranim materijalom iz iskopa, nakon kompletne izvedbe okana, ugradnje cijevi, betonske podloge i bočnog osiguranja cijevi. Zatrpavanje obavljati u slojevima, u debljini od najmanje 30 cm, s polijevanjem vodom, i odgovarajućim ručnim ili strojnim nabijanjem, do potrebne zbijenosti. Zatrpavanje i zbijanje izvesti do tamponskog sloja kolničke i pješačke konstrukcije, odnosno vrha posteljice.  Radove obavljati u svemu prema O.T.U. (općim i tehn. uvjetima), za tu vrstu radova. Materijal mora zadovoljiti određene zahtjeve prema odredbama postojećih standarda. 
Kontrolu i tekuća ispitivanja treba usmjeriti prema modulu stišljivosti i stupnju zbijenosti.
U pogledu kvalitete izrade primjenjivati će se standard HRN U. B1. 038. ili jednakovrijedan.
Jediničnom cijenom obuhvaćeni su svi troškovi nabave, prijevoza i prijenosa materijala na i po gradilištu, njegove ugradbe, i svega ostalog što je potrebno za potpuno dovršenje stavke.
Obračun po m3 ugrađenog materijala u zbijenom stanju.</t>
  </si>
  <si>
    <t>Zaštita, osiguranje ili pridržavanje - podupiranje svih postojećih podzemnih instalacija, koje prolaze poprijeko iskopanog kanala ili koje vode paralelno s trasom. Osiguranje i podupiranje instalacija izvesti prema uvijetima i uputama nadležne službe vlasnika instalacija. Po potrebi izraditi izvedbeno rješenje zaštite instalacija i ovjeriti ga kod Nadzorne i ovlaštene službe. Jedinična cijena stavke uključuje sav potreban rad, materijal, pomoćna sredstva i transporte za izvedbu stavke.</t>
  </si>
  <si>
    <t>Obračun po komadu mjesta križanja.</t>
  </si>
  <si>
    <t>Obračun po m' paralelne trase.</t>
  </si>
  <si>
    <t>Strojni iskop za ugradnju separatora i upojnog bunara. Iskop se vrši u materijalu B kategorije, a dno jame mora biti horizontalno i isplanirano s točnošću +/-5 cm. Stranice dna jame uvećane su za 1 m na svaku stranu od dimenzija retencijske građevine i separatora, a stranice pokosa zasjecaju se u nagibu 1:5. Po potrebi izvesti podupiranja. Ovaj iskop izvodi se prije izvedbe nasipa trupa ceste. Obračun po m3 stvarno izvedenog iskopa.</t>
  </si>
  <si>
    <t>Dobava, doprema i ugradnja šljunčane posteljice infiltracijske građevine u svemu prema detalju iz nacrta. Šljunčana posteljica - Sloj za poravnavanje i zaštitni sloj infiltracijskog sustava koristiti isprani šljunak frakcije 4-8 debljine 5-10cm kojeg kod pripreme podloge treba ručno zaravnati na točnost ±1cm. Obračun po m3 izvedene posteljice.</t>
  </si>
  <si>
    <t>Zatrpavanje materijalom oko infiltracijskih građevina. Bočni zasipni materijal - koristiti isprani šljunak frakcije 2-16 ili sl. Zbijati u slojevima debljine 15-30cm. Zbijanje vršiti isključivo lakim uređajima za zbijanje (vibropločama, žabama). Pri zbijanju treba paziti da oprema za zbijanje ne dođe u kontakt s plastičnim elementima sustava kako nebi došlo do oštećenja. Bočno zasipanje sustava obavezno mora biti provedeno prije početka zasipanja gornjeg pokrova kako bi se spriječilo bočno klizanje sustava tokom izrade sloja za poravnavanje i nosivog sloja. U cijenu je uključen sav rad i materijal, s dobavom i dopremom. Obračun po m3 ugrađenog materijala.</t>
  </si>
  <si>
    <t>Zatrpavanje infiltracijske građevine probranim materijalom iz iskopa uz planiranje i uređenje završnog sloja. Obračun po m3 nasutog materijala.</t>
  </si>
  <si>
    <t>Odvoz iskopanog materijala. Ukrcaj, prijevoz i iskrcaj viška iskopanog materijala na reciklažno dvorište sa zbrinjavanjem sukladno Zakonu o održivom gospodarenju otpadom odvozom na reciklažno dvorište, udaljeno do 15 Km, bez obzira na vrstu vozila i kategoriju. Zbrinjavanje materijala sukladno Zakonu o održivom gospodarenju otpadom osigurava izvođač radova.
Obračun po m3 prevezenog materijala u sraslom stanju.</t>
  </si>
  <si>
    <t>revizijska okna dubine do 1,50 m</t>
  </si>
  <si>
    <t>revizijska okna dubine do 2,50 m</t>
  </si>
  <si>
    <t>kaskadna okna dubine do 2,50 m</t>
  </si>
  <si>
    <t>Izrada slivnika - PEHD DN 500, na podlozi od betona klase C20/25 (debljine 15 cm). Stavka uključuje betoniranje obloge  oko PVC cijevi debljine 15 cm sa izradom, postavom i skidanjem oplate, te prijenosom i ugradnjom betona kao i prethodnu izvedbu betonske podloge debljine 10 cm mršavim betonom. Dubina taložnice min. 100 cm, prosječne svijetle visine h=1,80 m. Betonsku ogrlicu za lijevanoželjeznu kanalizacijsku rešetku kao i ugradnju iste izvesti usporedno s polaganjem završnog sloja. Stavka uključuje nabavu, prijevoz i ugradnju cijevi, rešetke i betona. U cijenu stavke su uključeni svi potrebni materijali i radovi potrebni za njeno izvršenje, te ispitivanje vodonepropusnosti.  Obračun je komadu kompletno izvedenog slivnika. Izvedba, kontrola kakvoće i obračun prema OTU 3-04.5.</t>
  </si>
  <si>
    <t xml:space="preserve"> - s jednom rešetkom</t>
  </si>
  <si>
    <t xml:space="preserve"> - s dvostrukom rešetkom</t>
  </si>
  <si>
    <t>Izrada kanalizacijskog kolektora. Dobava i doprema do mjesta ugradbe kanalizacijskih PEHD rebrastih cijevi nazivne krutosti SN 8 kN/m2 proizvedene prema standardu EN 13476–1 ili jednakovrijednom s dvostrukom utičnom spojnicom te sa svim spojnim materijalom. Cijevi su duljine 6,00 m. Način spajanja cijevi međusobno i na revizijska okna mora osiguravati trajnu vodonepropusnost svih spojeva. Uz cijevi obavezno dobaviti i atest proizvoditelja. Uz cijevi nabaviti i dopremiti i potrebno oruđe za montažu cijevi prema uputama proizvoditelja.
Obračun po m'  
U cijenu ulazi:  
- tlačna proba (ispitivanje na vodonepropusnost) nakon zatrpavanja (opterećenja) središnjeg dijela cijevi materijalom dovezenim za zatrpavanje rova,
- svi prijevozi, prijenosi i deponiranja na gradilištu
- geodetski radovi na određivaju horizontalne dispozicije cijevi, prema izvedbenoj dokumentaciji. 
Obračun po m' ugrađenog kolektora.</t>
  </si>
  <si>
    <t>DN 500</t>
  </si>
  <si>
    <t>DN 400</t>
  </si>
  <si>
    <t>DN 250</t>
  </si>
  <si>
    <t>Račva DN 250/500</t>
  </si>
  <si>
    <t>Račva DN 250/400</t>
  </si>
  <si>
    <t xml:space="preserve">Separator 1 
Nominalna veličina  == 20
Maksimalni protok [l/s] 200
Efektivni volumen [m3] 4,6
Ukupni volumen [m3] 6,4
Volumen taložnice [m3] 2,2
Volumen odvojenih masnoća [m3] 0,54
Dimenzije (L × W × H) [m]  Ø 2390 x 2100
DN uljeva/izljeva [mm] 400
Masa najtežeg elementa [kg] 5600
Ukupna masa separatora [kg] 7600
</t>
  </si>
  <si>
    <t xml:space="preserve">Separator 2
Nominalna veličina  == 30
Maksimalni protok [l/s] 300
Efektivni volumen [m3] 5,3
Ukupni volumen [m3] 7,5
Volumen taložnice [m3] 3
Volumen odvojenih masnoća [m3] 0,54
Dimenzije (L × W × H) [m] Ø 2390 x 2400
DN uljeva/izljeva [mm] 500
Masa najtežeg elementa [kg] 6200
Ukupna masa separatora [kg] 8200
</t>
  </si>
  <si>
    <t xml:space="preserve">Infiltracijska građevina 1.
</t>
  </si>
  <si>
    <t xml:space="preserve">Dobava i ugradnja modularnog sustava za INFILTRACIJU oborinskih voda iz polipropilenskih skladišnih blokova. Sustav se sastoji od jediničnog modula dimenzija: Š×V×D=60×61×120cm. 
Sustav mora posjedovati: 
- najmanje 95% ukupnog korisnog volumena;
- inspekcijski tunel min. pop. presjeka Š×V=100×500mm kako bi se omogućio slobodno kretanje inspekcijskim kamerama i opremi za čiščenje kroz sustav;
- mogućnost vizualne kontrole kroz jedan sloj sustava bez zapreka (pregrada) za jednostavniju kontrolu kamerom i smanjenje potrebnog broja inspekcijskih priključaka;
- mogućnost dodatnog omatanja geotekstilom uljevnog dijela infiltracijske komore za zadržavanje mulja (sedimentacijska komora);
- mogućnost spajanja sastavnih elemenata sustavom zidarskog preklopa koji omogućava sastavljanje čvrste veze među blokovima istog sloja sustava;
- minimalno tlačnu čvrstoću bloka od 420 kN/m².
Dimenzije sustava trebaju biti Š×V×D= 7,2×1,83 ×16,2 m, a minimalna korisna zapremnina 213,45 m³.
Stavka uključuje dobavu i ugradnju potrebnih: blokova, čeonih stijenki, pokrovnih elementa, cijevnih priključaka, inspekcijskih elementa s njihovim povišenjima i poklopcima, a sve prema detaljima iz projekta.
</t>
  </si>
  <si>
    <t>Projektom predviđena upotreba 1 uljevnog okna integrirana u sustav i 2 inspekcijskog okna (minimalni svijetli promjer okna 30 cm), te detaljom definirana količina inspekcijskih priključaka za pristup u sustav njegovu kontrolu i održavanje (minimalni svijetli promjer 15 cm).
Stavka NE UKLJUČUJE potreban geotekstil za omatanje sustava i sedimentacijske komore.
U cijenu stavke uključiti i ispitivanje upojnosti podloge koje je potrebno provesti tokom izvođenja zemljanih radova (prije ugradnje) kako bi se utvrdilo dali proračunati volumen upojnog polja odgovara stvarnoj upojnosti tla (uzeto kf= 2 × 10^- 4 m/s).</t>
  </si>
  <si>
    <t>O dobivenim rezultatima treba odmah izvjestiti projektanta i nadzornog inženjera, kako bi se napravila kontrola izvršenog proračuna i po potrebi napravila izmjena upojne građevine ili odredile mjere za sanaciju podloge. Obračun prema kompletno izvedenoj stavci.</t>
  </si>
  <si>
    <t>Nabava i ugradnja mehanički povezanog, netkanog, polipropilenskog  geotekstila za omatanje infiltracijskog sustava, slijedećih karakteristika :
- gustoće 200 gr/m2, 
- min debljine 1,9mm,
- min širina role 3,0 m,
- otpornosti na CBR proboj (po EN ISO 12236) ≥ 1,5kN (klase robusnosti GRC 3). 
Preklopi na spojevima geotekstila moraju biti minimalno od 30cm do 50cm - u cilju sprečavanja otvaranja spojeva geotekstila i upadanja nasipnog materijala u sustav tokom i nakon ugradnje. 
Preporuka upotrebe pakiranja u čim širim rolama (u cilju smanjenja gubitaka zbog preklopa).  Obračun po m2 ugrađenog geotekstila.</t>
  </si>
  <si>
    <t>Izrada Geodetskog situacijskog nacrta stvarnog stanja za izgrađenu građevinu, koji je kao dio geodetskog elaborata ovjerio katastarski ured, odnosno izrada geodetskog elaborata za katastar ovjerenog od tijela državne uprave nadležnog za poslove katastra, koji je kao podloga za evidentiranje građevine u katastarskom operatu sukladno Zakonu o gradnji i ostalim propisima. Elaborat mora izraditi potpisati osoba registrirana za obavljanje te djelatnosti po posebnom propisu.
Jedinična cijena stavke uključuje sve neophodne terenske i uredske radove te materijale za kompletnu izradu elaborata.
Izraditi kao digitalnu snimku u .dwg formatu na CD-u uz četiri (4) primjerka uvezanog i ovjerenog elaborata uz obvezu da se najmanje dva (2) primjerka moraju predati Investitoru za potrebe tehničkog pregleda, odnosno njihovu arhivu. Obračun po kompletno izvedenoj stavci.</t>
  </si>
  <si>
    <t>Pregled završene infiltracijske građevine CCTV kamerama s predajom pisanog izvještaja i snimke u digitalnom formatu nadzornom inženjeru. Pregled mora bit obavljen po završetku svih radova na cjelokupnoj odvodnoj instalaciji spojenoj na infiltracijsku građevinu. Pregled mora obuhvatiti bočne stranice sustava (kontrola oštečenja zaštitnog geotekstila) i podnice sustava (kontrola nakupljanja/taloženja mulja u sustavu). Obračun po kompletu pregleda.</t>
  </si>
  <si>
    <t>PROMETNICA I OBORINSKA ODVODNJA</t>
  </si>
  <si>
    <t>VIII.</t>
  </si>
  <si>
    <t>Prekopavanje površinskog sloja zemlje na dubinu od 20 centimetara sa uklanjanjem zaostalog nepoželjnog materijala. Utovar i odvoz materijala na deponij. Obračun po 1 m².</t>
  </si>
  <si>
    <t xml:space="preserve">Uređenje zelenih površina s pripremom tla (fino planiranje, grabljanje i sl.), nabavom, prijevozom i ugradnjom mineralnog gnojiva (10 dkg/m2) i travnate smjese (4,0 dkg/m2), te jednokratnim zalijevanjem. Stavka obuhvaća sav rad, opremu i materijal potreban za uređenje zelenih površina. Obračun je po m2 kompletno uređene zelene površine. </t>
  </si>
  <si>
    <t>Grubo i fino planiranje površine. Obračun po 1 m².</t>
  </si>
  <si>
    <t>POKRIVAČI TLA (4-5 kom/m2), dimenzije 15 x 15 x 15 cm</t>
  </si>
  <si>
    <t>Nabava i doprema raslinja do mjesta sadnje. Obračun po  komadu dobavljene sadnice.</t>
  </si>
  <si>
    <t>PITTOSPORUM TOBIRA "NANA" - PATULJASTI TOBIROVAC, visina 30-40 cm</t>
  </si>
  <si>
    <t>ROSMARINUS OFFICINALIS "PROSTRATUS" - PUZAJUĆI RUŽMARIN, visina 30-40 cm</t>
  </si>
  <si>
    <t>POKRIVAČI TLA</t>
  </si>
  <si>
    <t>DELOSPERMA COOPERI - DELOSPERMA, visina 15-20 cm</t>
  </si>
  <si>
    <t>Nabava, doprema i ugradnja plodne zemlje  do zadane površine u zelene otoke. Visina navoza je 20 cm. Obračun po 1 m³ ugrađenog humsa.</t>
  </si>
  <si>
    <t>Sadnja ukrasnih biljaka. Iskop jama za sadnju. Sadnja sa gnojenjem organskim i mineralnim gnojivom, zatrpavanje i ravnanje površine. Inicijalno zaljevanje. Utovar i odvoz materijala na deponij. Obračun po 1  komadu posađenog grma, a za pokrivače tla po m2 obrađene površine.</t>
  </si>
  <si>
    <t xml:space="preserve">NISKI  GRMOVI </t>
  </si>
  <si>
    <t>NISKI GRMOVI, dimenzije jame 30 x 30 x 30 cm</t>
  </si>
  <si>
    <t>JUNIPERUS HORIZONTALIS WILTONII - PUZAVA BOROVICA, visina 30-40 cm</t>
  </si>
  <si>
    <t>LAVANDULA ANGUSTIFOLIA - LAVANDA, visina 30-40 cm</t>
  </si>
  <si>
    <t>paušal</t>
  </si>
  <si>
    <t>Zatrpavanje prostora iza zida. Obavlja se probranim materijalom dobivenim od iskopa, a prati faze izvedbe potpornog zida. Zatrpavanje obaviti pažljivo, da se ne ošteti izvedeni zid. Zatrpavanje se obavlja u slojevima max debljine 30 cm, uz lagano zbijanje. Modul stišljivosti, ispitan kružnom pločom promjera 30 cm, treba  iznositi min Me=40 MN/m2. Za zatrpavanje ispred zida u završnom sloju od cca 5-10 cm koristiti "zemljani" materijal a da se izgledom vrati u prvobitno stanje. U stavku uračunati i završno fino planiranje nasipa ispred zida.  Obračun po m3.</t>
  </si>
  <si>
    <t>Bitumenizirani nosivi sloj (BNS). Izrada bitumeniziranog nosivog sloja AC 22 Base 50/70 AG6 M2-E,   debljine 8 cm. Materijal za izvedbu ovog sloja je drobljeni kamen proizveden od zdrave, homogene i čvrste stijenske mase, a mora odgovarati važećim normama. (HRN B.B3.050 ili jednakovrijedna.). Kvalitetu stijenske mase dokazati uvjerenjem o kakvoći ne starijim od godinu dana. U pogledu kvalitete BNS-a primjenjivati će se važeće norme. (HRN U. E 9.021/8b ili jednakovrijedna.) Sva tekuća ispitivanja obavlja izvoditelj o svom trošku. Prije polaganja asfaltnog sloja, potrebno je obaviti škropljenje donjeg nosivog sloja bitumenskom emulzijom, s najmanjom količinom od 0,50 kg/m2. U jediničnu cijenu obračunati su svi troškovi nabave materijala, proizvodnje i ugradbe asfaltne mješavine, prijevoz, oprema i svi ostali troškovi potrebni za izvedbu radova, (O.T.U. za radove na cestama)
Obračun po m2 ugrađene asfaltne mase.</t>
  </si>
  <si>
    <t>Završni sloj asfalta kolnika. Izrada završnog trošivog (habajućeg) sloja ceste po sistemu sitnozrnatog asfalt-betona AC11 Surf 50/70 AG2 M2-E debljine 4 cm. Za ovaj sustav treba primjeniti agregat eruptivnog podrijetla i kameno brašno (filer). Kvalitetu stijenske mase treba dokazati uvjerenjem o kakvoći, ne starijim od godinu dana. U pogledu kvalitete AB 0/16 mm primjenjivati će se važeće norme. (HRN U.E4.014/90 ili jednakovrijedna.) Sva tekuća ispitivanja obavlja izvoditelj o svom trošku.
Obračun po m2 ugrađene asfaltne mase.</t>
  </si>
  <si>
    <t>Dobava, doprema i ugradnja lijevano željeznih kanalizacijskih poklopaca sukladno HRN EN124 ili jednakovrijednoj za revizijska okna veličine Ø 600 mm (okrugli) sa četvrtastim okvirima, i to za ispitno opterećenje od 400 kN. Poklopac nema ventilacijske otvore i  nema natpisa. Kod montaže lijevano željeznog poklopca točnu visinu treba odrediti geodetski. Jedinična cijena stavke uključuje sve potrebne radove, materijale, pomoćna sredstva i transporte za kompletnu izvedbu stavke. Obračun po komadu ugrađenog poklopca.</t>
  </si>
  <si>
    <t xml:space="preserve">Dobava, doprema i postavljanje lijevano-želj. slivničke rešetke ravne s ugrađenim vijkom protiv ispadanja, nosivosti 400 kN (prema normi HRN EN124 ili jednakovrijednoj). U cijenu ulaze sav potreban rad i materijal, prijevozi i prijenosi te geodetsko određivanje visinske kote rešetke, i  sve ostalo potrebno za kompletno dovršenje stavke. Obračun po komadu ugrađene rešetke. </t>
  </si>
  <si>
    <t>Linijska rešetka. Izvedba linijske rešetke koja se sastoji od betonskog kanala debljine stijenki i dna 15 cm, izvedene betonom C30/37, armirane armaturnim mrežama i šipkama s dnom izvedenim u nagibu od 5% te ravne lijevano-željezne rešetke dimenzija 500×300mm debljine 65 mm, nosivosti 400 kN prema HRN EN124 ili jednakovrijednoj normi. Stavka uključuje sav potreban rad i materijal za kompletan dovršetak rešetke u svemu prema detalju iz izvedbenog nacrta. Obračun po m' izvedene linijske rešetke.</t>
  </si>
  <si>
    <t>Dobava, doprema i ugradnja armirano-betonskog separatora lakih tekućina s mimovodom. Stavka uključuje sav potreban rad i materijal, sve prijevoze i prijenose, spajanja, ispitivanja i sve sastavne dijelove uključujući i okno s poklopcem, kao i izvedbu temeljnih slojeva prema detalju iz izvedbenog projekta. Obračun po kompletno ugrađenom separatoru. U svemu prema normi EN 858-2:2003 ili jednakovrijednoj. Ugrađeni separator mora odgovarati sljedećim karakteristikama:</t>
  </si>
  <si>
    <t>Infiltracijska građevina 2.  
Kao prethodna stavka, ali dimenzije sustava su: Š×V×D= 7,2×1,83 ×11,4 m, a minimalna korisna zapremnina 150,20 m³.</t>
  </si>
  <si>
    <t>Napomena - jednakovrijednost po pitanju navedenih parametara mora dokazati ponuđač, a odstupanja su moguća po pitanju dimenzija i mase (+/-10%), dok po drugim parametrima mogu biti samo veća od gore navedenih.</t>
  </si>
  <si>
    <t>Ispitivanje na vodonepropusnost odvodnje zajedno s kontrolnim oknima i slivničkim priključcima prema normi EN 1610:2002 (ili jednakovrijednoj) i uputama projektanta. Ustavci je uključena potrebna voda i za višekratna ispitivanja, sve dok rezultati ispitivanja ne budu zadovoljavajući. Ispitivanje vrši  akreditirani laboratorij osposobljen prema zahtjevima norme HRN EN ISO/IEC 17025:2000 (ili jednakovrijedne) “V” postupkom (ispitivanje vodom)  prema normi za Polaganje i ispitivanje kanalizacijskih cjevovoda (HRN EN 1610 ili jednakovrijedne). Cijenom stavke obuhvaćeni su svi potrebni radovi, materijali, pomagala i transporti za kompletno ispitivanje čitave dionice, sve do konačne uspješnosti. Sva višekratna ispitivanja neće se posebno obračunavati, već svako drugo i daljnje ispitivanje ide na teret izvoditelja radova.  Završno izvješće mora biti ovjereno od laboratorija koji je akreditiran za provedbu ispitivanja. U cijenu stavke uračunata je izrada izvješća o dobivenom vodonepropusnom sustavu ovjerena od strane izvoditelja i ostalih nadležnih osoba koje su obavezno prisutne na ispitivanju i ovjeravaju izvješća. Obračun po m' ispitanog kolektora.</t>
  </si>
  <si>
    <t>Izrada situacijskog nacrta i geodetske snimke.
Izrada Geodetskog situacijskog nacrta izvedenog stanja.
Izraditi kao digitalnu snimku u dwg formatu na CD-u uz tri primjerka tiskanog elaborata, uz obvezu da se najmanje 2 primjerka moraju predati Investitoru za potrebe tehničkog pregleda, odnosno njegovu arhivu.</t>
  </si>
  <si>
    <t>VODOOPSKRBA</t>
  </si>
  <si>
    <t>Geodetska iskolčenja trase vodovoda i svih objekata s označavanjem i osiguranjem svih važnih točaka na trasi prije početka zemljanih radova. 
Elaborat mora izraditi i potpisati osoba registrirana za obavljenje te djelatnosti po posebnom propisu. Jedinična cijena stavke uključuje sve potrebne terenske i uredske radove, te materijale za izradu elaborata.  Podaci geodetskih radova treba prezentirati nadzornom inženjeru.
Obračun po m' trase cjevovoda.</t>
  </si>
  <si>
    <t>Označavanje bojom na terenu točnih pozicija vodovodnih kućnih priključaka koji se trebaju izvesti. Budući da je projektom samo dato riješenje, pozicije će zajednički odrediti predstavnici KD Vodovod i kanalizacija i Nadzorni inženjer, a u zajedničkom obilasku trase s izvoditeljem označiti ih na terenu, s time da izvoditelj osigurava vodootpornu boju i po potrebi kolčiće za označavanje na slobodnom terenu. 
Obračun po komadu označenog vodovodnog kućnog priključka.</t>
  </si>
  <si>
    <t>Kompletna izrada i postava privremenih prijelaza - mostića preko kanala gradilišta za prijelaz pješaka, za vrijeme izvođenja radova. Potrebna je izrada mostića na način da se mogu upotrebljavati višekratno, što znači po završetku određene dionice planirana je njihova demontaža, preseljnje na novu lokaciju i ponovna montaža. Jedinična cijena stavka uključuje sve potrebne radove, materijale, pomoćna sredstva i transporte za kompletnu izvedbu stavke.</t>
  </si>
  <si>
    <t>3.1.</t>
  </si>
  <si>
    <t>3.2.</t>
  </si>
  <si>
    <t>Mostić za pješake, širine 0,80 m.
Mostiće izraditi od odgovarajućih drvenih profila i mosnica. Prijelaz mora imati obostranu ogradu visine 1,00 m. Izrada u svemu prema propisima zaštite na radu. Izrada, postava i demontaža mostića. 
Obračun po komadu izvedenog pješačkog mostića.</t>
  </si>
  <si>
    <t>Mostić za osobna vozila - širine 2,50 m.
Obračun po komadu izvedenog mostića za automobile.</t>
  </si>
  <si>
    <t>INSTALACIJA DOVODA VODE (VODOVOD)</t>
  </si>
  <si>
    <t>Dobava, istovar, raznašanje po gradilištu i montaža 
CIJEVI od nodularnog lijeva. DUKTIL tlačni cjevovodi NP 16 bara ili jednakovrijedni proizvod za izradu cijevnog sustava za OPSKRBU sanitarnom vodom. Cijevi se proizvode prema standardu EN 545 (ili jednakovrijedno), iznutra zaštićene cementnim mortom, a izvana cinkom i bitumenom, standard ISO 4179, ISO 8179 ili jednakovrijedni. Jediničnom cijenom obuhvaćen je i sav potreban spojni i brtveni materijal. Cijevi se spajaju spojem tip TYT (TYTON) DIN 28603 ili jednakovrijedni. Predviđene cijevi su dužine L= 6,0 m. Predvidjeti 10-15 % više brtva TYT-SIT zbog rezanja cijevi. Povećati količinu cijevi za 3% zbog tlocrtne projekcije.
Obračun po m’ cijevi.</t>
  </si>
  <si>
    <t>Ili jednakovrijedan proizvod:
Tip:_____________________________
Proizvođač _______________________
Zemlja porijekla:___________________</t>
  </si>
  <si>
    <t xml:space="preserve">Cijev DN 150 mm </t>
  </si>
  <si>
    <t xml:space="preserve">Cijev DN 100 mm </t>
  </si>
  <si>
    <t>Dobava, istovar, raznašanje po gradilištu  i montaža 
FAZONSKIH KOMADA, LUKOVA I ARMATURA od nodularnog lijeva DUKTIL ili jednakovrijedan proizvod, sve prema shemama. Predviđeni spojni – fazonski komadi i lukovi prema standardu EN 545 ili jednakovrijednom za NP 16 bara. Fazonski komadi i lukovi s naglavcima spajaju se spojem TIP TYT (TYTON), DIN 28603 ili jednakovrijednom. Predvidjeti 10-15 % više brtva TYT-SIT. Fazonski komadi i lukovi s prirubnicama međusobno se spajaju uz korištenje prirubničke brtve od armirane gume, standard EN 1092-2. Predvidjeti 10-15 % više prirubničkih brtva. Fazonski komadi i lukovi trebaju biti iznutra zaštićeni cementnim mortom, a izvana cinkom i bitumenom, standard ISO 4179, ISO 8179 ili jednakovrijednom. Obračun po komadu.</t>
  </si>
  <si>
    <t>FF -komad, DN 100 mm (L= 300 mm)</t>
  </si>
  <si>
    <t>kom.</t>
  </si>
  <si>
    <t>FF -komad, DN 100 mm (L= 800 mm)</t>
  </si>
  <si>
    <t>FF -komad, DN 150 mm (L= 800 mm)</t>
  </si>
  <si>
    <t>FF -komad, DN 200 mm (L= 800 mm)</t>
  </si>
  <si>
    <t>EU (univerzalni) -komad, DN 100 mm</t>
  </si>
  <si>
    <t>EU (univerzalni) -komad, DN 150 mm</t>
  </si>
  <si>
    <t>EU (univerzalni) -komad, DN 200 mm</t>
  </si>
  <si>
    <t>F (univerzalni) -komad, DN 100 mm</t>
  </si>
  <si>
    <t>F (univerzalni) -komad, DN 150 mm</t>
  </si>
  <si>
    <t>MD -komad, DN 200 mm</t>
  </si>
  <si>
    <t>T -komad, DN 150/100 mm</t>
  </si>
  <si>
    <t>T -komad, DN 200/150 mm</t>
  </si>
  <si>
    <t>MMA -komad, DN 150/100 mm</t>
  </si>
  <si>
    <t>MMK 11 -komad, DN 150 mm</t>
  </si>
  <si>
    <t>MMK 22 -komad, DN 150 mm</t>
  </si>
  <si>
    <t>MMK 30 -komad, DN 150 mm</t>
  </si>
  <si>
    <t>X -komad, DN 100 mm</t>
  </si>
  <si>
    <t>N -komad, DN 100 mm</t>
  </si>
  <si>
    <t>m.</t>
  </si>
  <si>
    <t>h.</t>
  </si>
  <si>
    <t>j.</t>
  </si>
  <si>
    <t>k.</t>
  </si>
  <si>
    <t>l.</t>
  </si>
  <si>
    <t>n.</t>
  </si>
  <si>
    <t>o.</t>
  </si>
  <si>
    <t>p.</t>
  </si>
  <si>
    <t>q.</t>
  </si>
  <si>
    <t>r.</t>
  </si>
  <si>
    <t>Dobava, istovar, raznašanje po gradilištu  i montaža
NH - nadzemni hidrant DN 100mm.
Namjena: pitka voda
Nazivni pritisak: do PN 16 bara 
Ugradbena mjera dubine ugradnje: Rd=1,0 m
Dizajn hidranta: kao tip Barok - MIV (V4-11) u crvenoj boji ili jednakovrijedan 
Na stupu hidranta trebaju biti ugrađene tri (3) spojnice za priključak vatrogasnih cijevi: DN 100 2B 1A i DN 80 2C 1B.
Hidrant treba biti sa prirubničkom spojnicom prema EN 1092-2 (DIN 2501) ili jednakovrijedno.
Hidrant treba biti lomljive izvedbe u svom gornjem dijelu.
Hidrant treba biti opremljen s automatskim ispustom vode iz nadzemnog tijela hidranta. Obračun po komadu.</t>
  </si>
  <si>
    <t>Nadzemni hidrant DN100mm</t>
  </si>
  <si>
    <t xml:space="preserve">
Ili jednakovrijedan proizvod:
Tip:_____________________________
Proizvođač _______________________
Zemlja porijekla:___________________</t>
  </si>
  <si>
    <t>Dobava, istovar, raznašanje po gradilištu  i montaža 
Ovalni zasun za hidrant DIN 3225 ili jednakovrijedno (EV2–06) DN 100 mm (PN16), sa ugradbenom armaturom (s podešavajućom visinom - teleskopski) V9-01 DN 100mm i cestovnom kapom.</t>
  </si>
  <si>
    <t>Kontrola i baždarenje vanjskih hidranata, obavezno od nadležne ustanove. Obračun po komadu.</t>
  </si>
  <si>
    <t xml:space="preserve">Dobava, istovar, raznašanje po gradilištu  i montaža
Ovalni zasun 
DIN 3225 ili jednakovrijedno (EV2–05) DN 100 mm (PN16) 
</t>
  </si>
  <si>
    <t xml:space="preserve">Dobava, istovar, raznašanje po gradilištu  i montaža
Ovalni zasun 
DIN 3225 ili jednakovrijedno (EV2–05) DN 150 mm (PN16) 
</t>
  </si>
  <si>
    <t xml:space="preserve">Dobava, istovar, raznašanje po gradilištu  i montaža
Ovalni zasun 
DIN 3225 ili jednakovrijedno (EV2–05) DN 200 mm (PN16) 
</t>
  </si>
  <si>
    <t>Tlačna proba vodovodnih instalacija – cjevovoda prema važećim tehničkim propisima na probni tlak s atestima. Obračun za kompletan razvod.
Obavljanje tlačne probe cjevovoda prema normi HRN EN 805 ili jednakovrijedno zajedno s montiranim hidrantima i ogrlicama te otvorenim hidrantskim zasunima. Tlačnu probu izvesti prema važećim tehničkim propisima i uputstvima proizvođača cijevi. Jediničnom cijenom obuhvatiti i dobavu vode za sva ispitivanja.
Radove je potrebno izvoditi u dogovoru i u prisustvu nadležne službe VOP-a.
U cijenu stavke su uključeni i diferencijalni FF čelični komadi dužine 500mm (2 kom. po tlačnoj probi), promjera cjevovoda koje mora posjedovati montažer, a da bi mogao izvesti tlačnu probu.
Diferencijalni komadi su sa blendom u sredini i priključcima 2" i ¾" (sve puta 2) koji omogućuju razdvajanje izgrađenih dionica i onih u izgradnji. Nakon kompletne izvedbe vodovoda diferencijalni komadi se zamjenjuju FFG komadima iste dužine.
V-3/1 DN 150mm; p= 16 bara.</t>
  </si>
  <si>
    <t>Predviđena je jedna tlačna proba.
Cijenom stavke obuhvaćeni su svi potrebni radovi, materijali, pomagala i transport za kompletno ispitivanje sve do konačne uspješnosti.
Sva višekratna ispitivanja na jednoj dionici neće se posebno priznavati, već svako drugo i daljnje ispitivanje na istoj dionici ide na teret izvođača.
Obračun po 1 m' uspješno ispitanog cjevovoda.</t>
  </si>
  <si>
    <t>Tlačna proba cjevovoda sanitarmo-požarne vode, komplet.
L=950,15+159,00=1109,15m</t>
  </si>
  <si>
    <t>Priprema za dezinfekciju. U cijenu uračunat sav potreban rad i materijal za izvedbu (spoj vatrogasnog crijeva i sl.).
Obračun po 1 m' dezinficiranog cjevovoda.</t>
  </si>
  <si>
    <t>Pranje i dezinfekcija cjevovoda
Obračun po (prema)  m' cjevovoda.</t>
  </si>
  <si>
    <t>IZVEDBA DEZINFEKCIJE VODOVODA PO FAZAMA:
Izvedba dezinfekcije cjevovoda.
Cijeli tijek procesa dezinfekcije cjevovoda kroz svaku fazu mora se provoditi uz prethodnu verifikaciju ovlaštene osobe KD Vodovod i kanalizacija Rijeka zaduženu za praćenje i realizaciju investicije  i  stručni nadzor procesa dezinfekcije cjevovoda od strane  voditelja Odjela sanitarnog nadzora.
Sve faze izvođenja tehnološkog procesa dezinfekcije cjevovoda i neutralizacije hiperklorirane vode provode se pod nadzorom odgovorne osobe za rad s kemikalijama Izvođača.
Sredstvo za dezinfekciju mora imati certifikat za kontakt s vodom za piće, koristi se od strane educiranih djelatnika sukladno propisanom Zakonom o kemikalijama a prilikom njihove upotrebe djelatnici su u obvezi nositi propisanu zaštitnu opremu.</t>
  </si>
  <si>
    <t>I. FAZA: Dokumentacija
Kako bi se provela dezinfekcija cjevovoda, tehnologija procesa dezinfekcije mora pored detaljnih opisa postupka i pripadajućih proračuna potrebnih količina za iste, sadržavati i situacijski prikaz cjevovoda koji se obrađuju s pripadajućim uzdužnim profilima na kojima moraju biti naznačena sva karakteristična mjesta na cjevovodu (hidranti, ispusna mjesta, odzračnici) te dužine i profili cjevovoda, a mjesta uključena u proces dezinfekcije moraju biti posebno označena.</t>
  </si>
  <si>
    <t>II. FAZA: Priprema za provođenje procesa dezinfekcije cjevovoda.
Izvoditelj radova ima obvezu montaže odobrenog priključnog mjesta na cjevovodu za izvođenje procesa dezinfekcije.</t>
  </si>
  <si>
    <t>III. FAZA: Ispiranje cjevovoda.                                
Prije provođenja procesa dezinfekcije cjevovoda potrebno je napuniti i odzračiti cjevovod, te izvršiti ispiranje na svim hidrantima i ispusnim mjestima na trasi, uz istovremeno dopunjavanje cjevovoda svježom vodom. Ispiranje cjevovoda provodi se dok mutnoća vode na svim hidrantima i ispusnim mjestima nije &lt; 3NTU.</t>
  </si>
  <si>
    <t>IV. FAZA: Punjenje cjevovoda i provođenje procesa dezinfekcije.   
Početak procesa dezinfekcije je punjenje cjevovoda hiperkloriranom vodom na način da se propusti u ovisnosti o volumenu cjevovoda svježa vode uz doziranje 14%-tnog natrijevog hipoklorita (NaOCl) na poziciji odobrenog priključnog mjesta, u koncentraciji aktivnog klora od 50 mg/l. Punjenje hiperkloriranom vodom provodi se pod pretpostavkom da je cjevovod prethodno napunjen, a voda se ispušta na prethodno odobrenim hidrantima i ispusnim mjestima naznačenim u situacijskom prikazu cjevovoda i uzdužnom profilu.
Nakon što se na prethodno odobrenim hidrantima i ispusnim mjestima izmjeri tražena koncentracija slobodnog klora (mg/l Cl2) od 50 mg/l, prestaje se s doziranjem natrijevog hipoklorita, te se tako napunjen cjevovod ostavlja da stoji 24h.
Na cjevovodu zatvoriti sve ventile (osim odzračnih) radi sprječavanja ulaza vode i istjecanja radne otopine za dezinfekciju, reviziona okna poklopiti pripadajućim poklopcem. Ukoliko će  cjevovod za vrijeme provođenja postupka dezinfekcije biti bez nadzora postavlja se natpis „POSTUPAK DEZINFEKCIJE U TIJEKU-NE DIRAJ“.</t>
  </si>
  <si>
    <t>V. FAZA: Provjera učinkovitosti provedenog  procesa dezinfekcije cjevovoda.             
Po isteku 24h mjeri se količina preostalog slobodnog klora redom na odobrenim hidrantima i ispusnim mjestima. Ukoliko je rezidualna koncentracija slobodnog klora &lt;0.08mg/l, potrebno je ponoviti postupak ispiranja i dezinfekcije cjevovoda.
Ukoliko je izmjerena rezidualna koncentracija slobodnog klora &gt; 0.08mg/l  voda se propušta u daljnje dionice.</t>
  </si>
  <si>
    <t>VI. FAZA: Ispuštanje i neutralizacija hiperklorirane vode iz cjevovoda.
Hiperklorirana voda od procesa dezinfekcije cjevovoda ispušta se na prethodno odobrenim hidrantima i ispusnim mjestima u skladu s priloženim situacijskim prikazom s uzdužnim profilima.
Postupanje s otpadnom vodom nakon provedenog procesa dezinfekcije i ispiranja mora se provesti sukladno Pravilniku o graničnim vrijednostima emisija otpadnih voda.
U recipijent se može ispuštati hiperklorirana voda uz razrjeđenje vodom ukoliko je izmjerena koncentracija slobodnog klora &lt; od 0.5 mg/l.
Ako je koncentracija slobodnog klora &gt; od 0.5 mg/l, hiperklorirana voda se prije ispuštanja u prirodni recipijent mora neutralizirati natrijevim bisulfitom.
Za oba navedena postupka potrebno je navesti i opisati tehnologiju neutralizacije hiperklorirane vode, te osigurati odgovarajuće spremnike za provođenje procesa neutralizacije koji moraju biti opisani u Prilogu 4.
Istovremeno s ispuštanjem vode cjevovodi se nadopunjavaju svježom vodom za piće.</t>
  </si>
  <si>
    <t>VII. FAZA: Uzimanje uzorka vode za laboratorijsku analizu. 
Nakon provedenog procesa dezinfekcije cjevovoda, ispiranja i punjenja svježom vodom za piće potrebno je uzeti uzorak na analizu na prethodno odobrenom mjestu od strane neovisnog ovlaštenog laboratorija.</t>
  </si>
  <si>
    <t>VIII. FAZA: Verifikacija uspješnosti procesa dezinfekcije cjevovoda.
Proces dezinfekcije cjevovoda smatra se uspješno provedenim nakon dobivanja analitičkog izvješća neovisnog ovlaštenog laboratorija da je analizirani uzorak vode nakon dezinfekcije cjevovoda sukladan važećem Pravilniku o zdravstvenoj ispravnosti vode za piće.
Prije pristupanja dezinfekciji cjevovoda Izvoditelj radova u obvezi je izraditi „Tehnologiju dezinfekcije vodoopskrbnog cjevovoda“ koja u prilogu mora sadržavati:</t>
  </si>
  <si>
    <t>PRILOG 1:  Opis tehnološkog procesa dezinfekcije cjevovoda Izvođač radova sukladno navedenom u troškovničkoj stavci u obvezi je izraditi  opis  tehnološkog  procesa izvođenja dezinfekcije cjevovoda koju je potrebno prethodno dostaviti stručnim službama KD Vodovod i kanalizacija Rijeka na verifikaciju kao preduvjet pristupanju izvođenja navedenih radova.</t>
  </si>
  <si>
    <t>PRILOG 2: Izračun potrebnog broja sati za izvođenje pojedinih faza procesa dezinfekcije cjevovoda 
U ovisnosti o složenosti postupaka dezinfekcije cjevovoda i sukladno danom opisu svake faze istog, potrebno je predvidjeti potreban broj sati (po fazama i ukupno) te ga uvrstiti ukupni dinamički plan.</t>
  </si>
  <si>
    <t>PRILOG 3: Proračun doziranja 14% natrijevog hipoklorita (NaOCl)  kod hiperkloriranja cjevovoda 
Zahtijevana koncentracija aktivnog slobodnog klora: 50 mg/lit
Masena koncentracija otopine NaOCl: 14  %.                        
Uz podatke o profilu - unutarnji promjer (mm), duljini (m) i volumenu cjevovoda (m3) potrebno je prikazati količinu 14 %-tne otopine NaOCl (lit.) u svrhu dezinfekcije cjevovoda.</t>
  </si>
  <si>
    <t>PRILOG 4:  Opis postupka neutralizacije hiperklorirane vode nakon procesa dezinfekcije cjevovoda
Opis tehnološkog procesa neutralizacije mora sadržavati razradu svih potrebnih faza provođenja postupka, kao i opis spremnika odnosno lokacije na kojoj se provodi sama neutralizacija.
Dekloriranje hiperklorirane vode provodi  se natrijevim hidrogen sulfitom (bisulfitom). Polazna sirovina iz koje će se dobiti 20%-na otopina je kruti natrijev metabisulfit:
Na2S2O5 + H2O ↔ 2 NaHSO3;
Dekloriranje hiperklorirane vode vršiti će se prema kemijskoj reakciji:
NaHSO3 + HOCl « NaHSO4 + HCl;
Teoretski je za uklanjanje 50 mg/l slobodnog klora iz vode potrebno 68.5 mg/l Na2S2O5, odnosno 51,9 mg/l NaHSO3. Praktično se, međutim računa sa 150 mg/l NaHSO3 za dekloriranje hiperklorirane vode sa 50 mg/l slobodnog klora. Tu vrijednost zbog neidealnih uvjeta (ne postojanja statičkog mješača i neutralizacijskog tanka – koji nisu niti potrebni jer je kemijska reakcija trenutna), valja udvostručiti pa se tako dobiva vrijednost od 300 mg/l NaHSO3 za neutralizaciju 50 mg/l slobodnog klora.
Potrebno je stoga za dekloriranje 1000m³ hiperklorirane vode sa 50 mg/l slobodnog klora utrošiti 300 kg NaHSO3, odnosno 1.500 litara 20%-tne otopine NaHSO3.</t>
  </si>
  <si>
    <t>Dezinfekcija cjevovoda sanitarno-požarne vode, 
Obračun po 1 m' dezinficiranog cjevovoda.</t>
  </si>
  <si>
    <t>Priključak cjevovoda na postojeću cijev javnog-uličnog vodovoda sa svim potrebnim radnjama i materijalom. Priključak je profila NL DN 150 mm na postojeću cijev NL DN 200mm. Obračun po kom. kompletnog priključka.</t>
  </si>
  <si>
    <t>ZEMLJANI RADOVI</t>
  </si>
  <si>
    <t>Strojno-ručni iskop u terenu bez obzira na kategoriju terena, prema detalju. Stavka uključuje i čišćenje od obrušenog materijala. Iskopani materijal privremeno odložiti 1,0 m do ruba rova i višak odvoziti na odlagalište (depo). Stavkom su obuhvaćeni troškovi eventualnog podupiranja rova kao i rad u mokrom. Jedinična cijena stavke uključuje sav potreban rad i strojeve za kompletnu izvedbu iskopa. Obračun po m3 iskopanog materijala u sraslom stanju BEZ OBZIRA NA KATEGORIJU TERENA, U IDEALNOM PROFILU.
Iskop kanalskog rova za polaganje vodovodnih cijevi i izvedbu zasunskih okana i cijevi fekalne kanalizacije i izvedbu revizijskih okana prema detalju rova. Dno kanala isplanirati s točnošću +/- 3,0 cm.
* Rov širine 0,75m (vodovod): Za iskopati: 1285,00 m3;
Ukupno: 1285,00m3
Produbljenje i proširenje kanalizacijskog rova za smještaj kanalizacijskih i zasunskih okana. (Predviđeno 1,5 m3/kom.).
* Za zasunska okna: (19 kom.)
Za iskopati: 28,50 m3
Ukupno za iskopati : 1313,50m3;</t>
  </si>
  <si>
    <t>Pažljivi iskop terena na mjestu priključka cjevovoda na javnu uličnu infrastrukturu. Ostalo sve kao u stavkama iskopa. Obračun po m3. 
Priključak cjevovoda za opskrbu vodom na javni vodovod: 2 kom.
Za iskopati: 6,0 m3
Ukupno za iskopati : 12,00 m3;</t>
  </si>
  <si>
    <t>Planiranje dna iskopanog vodovodnog rova za polaganje cjevovoda do neravnine od +/- 1,0 cm. Obračun po m' isplaniranog rova. Širina rova je 0,75 m</t>
  </si>
  <si>
    <t xml:space="preserve">Dobava, i polaganje u kanalski rov pijeska s izradom pješčane posteljice i oblaganjem cijevi do iznad tjemena cijevi prema detalju rova. Na mjestima spojeva cijevi nasipavanje izvesti nakon montaže cijevi i izvršene tlačne probe uz lagano nabijanje i podbijanje ručnim nabijačima težine 10 kg do potrebne zbijenosti s vlaženjem materijala zbog kompaktnosti mase. Jedinična cijena stavke uključuje sav potreban rad, materijal i transporte za kompletnu izvedbu posteljice i obloge. Površina pijeska po m’ ovisi o profilu rova i cijevi. Obračun po m3 ugrađenog pijeska u zbijenom stanju.       Pijesak frakcije 0 – 8 mm, za izradu pješčane posteljice debljine d= 10-15 cm i za oblaganje DUKTIL cijevi za vodu – cjevovoda do 30,0 cm iznad tjemena cijevi.
Ukupno: 517,52 m3 </t>
  </si>
  <si>
    <t xml:space="preserve">Zatrpavanje rova i proširenja oko okana čvorova sa probranim kamenim materijalom iz iskopa deponiranog neposredno uz rov. Granulacija probranog materijala treba biti takva da koeficijent nejednolikosti bude veći od 9 (U = d60/d10). Maksimalno zrno ne veće od 10 cm. Zatrpavanje - izradu nasipa treba izvesti strojno, u slojevima maksimalne debljine 0,50 m. Nasipni materijal treba po potrebi vlažiti ili sušiti. Svaki sloj treba strojno sabiti. Na visini posteljice (ispod tucanika) završni sloj nasipa treba ručno doplanirati te zbiti. Tražena zbijenost (modul stišljivosti) nasipnog materijala na visini posteljice mora biti veća od 40 MN/m² ispitano kružnom pločom Ø 30 cm. Ispitivanje modula stišljivosti treba provesti na svakih 100 m' rova na mjestima koje odredi nadzorni inženjer. Obavezno jedno ispitivanje treba napraviti na prijekopima prometnica. Jedinična cijena sadrži probiranje materijala i samu ugradnju - izradu nasipa prema opisu sa dokazom kvalitete.
Obračun po m³ ugrađenog materijala u sraslom stanju prema karakterističnom presjeku rova. </t>
  </si>
  <si>
    <t>Odvoz preostalog materijala iz iskopa na vanjsko odlagalište (deponija) ili drugu lokaciju. Izvedeno potpuno s utovarom i istovarom materijala, te planiranjem na odlagalištu. Obračun po m3 u zbijenom stanju bez obzira na kategoriju terena u idealnom profilu.
(1313,5 X1,3 - 514,0 =m3)
Za odvesti: 1193,50m3</t>
  </si>
  <si>
    <t>Izrada zaštitne ograde (plastična traka) duž rova za vrijeme izvođenja radova.</t>
  </si>
  <si>
    <t>Postavljanje signalne trake u iskopanom vodovodnom rovu nakon zatrpavanja cijevi pijeskom kao znak upozorenja za vodovodnu cijev. Obračun po m’ trake.</t>
  </si>
  <si>
    <t>Transport i ugradnja-postavljanje pocinčane trake dim 2,5 x 40 mm i pripadajućih spojnica u rov 30 cm iznad tjemena cijevi od okna do okna s time da u oknu ostane 20 cm trake savinute prema dolje.
Obračun po m' postavljene trake.</t>
  </si>
  <si>
    <t>BETONSKI  RADOVI</t>
  </si>
  <si>
    <t>OSTALI RADOVI</t>
  </si>
  <si>
    <t>Izrada sidrenih blokova na vertikalnim i horizontalnim lomovima dionica cjevovoda u svemu prema detalju. Sidrene blokove betonirati sa betonom klase C 12/15 u jami iskopanoj u terenu, odnosno u postavljenoj oplati. Obrada betona u svemu prema pravilniku. U jediničnoj cijeni stavke obuhvaćeni su svi potrebni materijali, radovi, oplata te pomoćna sredstva i transporti za kompletnu izvedbu. Za jedan blok potrebno je 0,25 m³ betona C 12/15.</t>
  </si>
  <si>
    <t>Izrada betonskih blokova za potrebe hidranata od betona klase C 12/15, a u svemu prema detalju iz projekta. U jediničnoj cijeni stavke obuhvaćeni su svi potrebni materijali, radovi, oplata, te pomoćna sredstva i transport za komplet izvedbu.
Sidreni blok pored "N" komada je dimenzija 0,50×0,30×0,30 m.
Betonska podloga ispod „N“ komada je dimenzija 0,50×0,50×0,20 m.</t>
  </si>
  <si>
    <t>Izrada betonske podloge za izravnavanje dna rova - jama za smještaj okana - postavu armature, prosječne debljine 8-10 cm. Stavka uključuje dobavu materijala, izradu oplate I betoniranje, beton C16/20, X0. Obračun po m2.
* Betonska podloga za priključna i zasunska okna.
1,6 x 2,1 x 2 kom. = 6,72 m2 + 1,1 x 1,1 x 19 = 23,0m2
Ukupno: 29,72 m2</t>
  </si>
  <si>
    <t>Izvedba komplet betonskog vodovodnog okna tlocrtne dimenzije (svjetlog otvora) 1,50 × 1,00 m korisne visine 1,80 m.
Debljina stijenke zidova je 20 cm, a pokrovne ploče 15 cm. Betoniranje armirano betonskih zidova i ploče okna treba izvesti vodonepropusnim betonom C30/37/V-4 razreda izloženosti XF3, uključivo sa izradom, postavom i skidanjem oplate, te prijenosom i ugradnjom betona.  Beton ugrađivati pomoću pervibratora, a pripremiti i njegovati prema normama za beton. Za silaz u okno treba ugraditi ljevano-željezni tipski poklopac veličine 600 × 600 mm  nosivosti 400 kN sa natpisom "Vodovod  Rijeka", te lijevano-željezne penjalice na razmaku od 30 cm na unutrašnjoj strani okna. 
Dobava poklopaca i penjalica obračunata je u posebnoj stavci. 
Jedinična cijena stavke sadrži:
- izgradnju betonskog okna betonom C 30/37 sve komplet s betonskom pokrovnom pločom koja može biti montažna,
- sav potreban rad i materijal,
- svu potrebnu oplatu s podupiranjem i razupiranjem,
- crpljenje vode iz rova,
- betoniranje zidova i pokrovne ploče okna,
- izrada, postavljanje i vezivanje armature B500B. Dobava armature je uključena u posebnoj stavci. 
- ugradnja ljevanoželjeznih poklopca
- ugradnja ljevanoželjeznih penjalica
- sve potrebne pripomoći.
Obračun po komadu komplet izvedenog zasunskog vodovodnog okna.</t>
  </si>
  <si>
    <t>Izvedba komplet betonskog vodovodnog okna tlocrtne dimenzije (svjetlog otvora) 0,60 × 0,60 m korisne visine 1,30 m.
Debljina stijenke zidova je 15 cm, a pokrovne ploče 15 cm. Betoniranje armirano betonskih zidova i ploče okna treba izvesti vodonepropusnim betonom C30/37/V-4 razreda izloženosti XF3, uključivo sa izradom, postavom i skidanjem oplate, te prijenosom i ugradnjom betona.  Beton ugrađivati pomoću pervibratora, a pripremiti i njegovati prema normama za beton. Za silaz u okno treba ugraditi ljevano-željezni tipski poklopac veličine 600 × 600 mm  nosivosti 400 kN sa natpisom "Vodovod  Rijeka", te lijevano-željezne penjalice na razmaku od 30 cm na unutrašnjoj strani okna. 
Dobava poklopaca i penjalica obračunata je u posebnoj stavci. 
Jedinična cijena stavke sadrži:
- izgradnju betonskog okna betonom C 30/37 sve komplet s betonskom pokrovnom pločom koja može biti montažna,
- sav potreban rad i materijal,
- svu potrebnu oplatu s podupiranjem i razupiranjem,
- crpljenje vode iz rova,
- betoniranje zidova i pokrovne ploče okna,
- izrada, postavljanje i vezivanje armature B500B. Dobava armature je uključena u posebnoj stavci. 
- ugradnja ljevanoželjeznih poklopca
- ugradnja ljevanoželjeznih penjalica
- sve potrebne pripomoći.
Obračun po komadu komplet izvedenog priključnog vodovodnog okna.</t>
  </si>
  <si>
    <t>Postavljanje armature za arm.-bet. konstrukcije (B 500B). Armaturu treba postaviti točno prema statičkom proračunu. Prije ugradnje armaturu treba očistiti od prljavštine i hrđe te povezati. U cijenu ulazi nabava, ispravljanje, sječenje, čišćenje, prijevoz i vezanje. Obračun po kg postavljene armature.
Dobava i doprema odgovarajuće armature u svemu prema iskazu iz projektne dokumentacije.
Obračun po kg ugrađene armature.</t>
  </si>
  <si>
    <t>Dobava, istovar na odlagalište gradilišta i ugradnja lijevano-željeznih kanalskih poklopaca s okvirom, u otvore okana. Jedinična cijena stavke uključuje sve potrebne radove, materijale, pomoćna sredstva i transporte (raznašanje) za kompletnu izvedbu stavke.
Poklopac okna svijetlog promjera 605mm, iz lijevanog željeza EN-GJS-500-7 ili jednakovrijednog (nodularni lijev), s kvadratnim okvirom od lijevanog željeza obloženim betonom C 35/45 (razreda izloženosti XC4, XD3, XS3, XF3, XF4, XA3), uloškom protiv lupanja izrađenim od sintetičkog elastomera tvrdoće cca. 70° (Shore A), razreda opterećenja D400 (prema HRN EN 124 ili jednakovrijednoj normi), s dva bezvijčana elementa za zaključavanje koji ne zahtijevaju održavanje i potpuno su sigurni od podizanja uslijed prometa, s/bez otvora za ventiliranje, sa zaštitnim premazom. Pritisak okvira na dosjednu površinu iznosi 3,2 N/mm2. Vanjske mjere okvira maksimalno 785x785mm, visina okvira 125mm, masa 165,0kg. Ugradnja sve prema uputama proizvođača. 
Obračun po komadu komplet ugrađenom poklopcu, dopremljenom do mjesta ugradnje.</t>
  </si>
  <si>
    <t>Dobava, istovar na odlagalište gradilišta i ugradnja ljevano-željeznih penjalica (stupaljki) u stijenke okana, na vertikalnom razmaku od 30 cm. Stupaljke su velič. 150x225 mm. Uključeno je bušenje rupa u zidu okna, mort za ugradnju penjalicu. Jedinična cijena stavke uključuje sve potrebne radove, materijale, pomoćna sredstva i transport za kompletnu izvedbu stavke. Obračun po komadu.</t>
  </si>
  <si>
    <t xml:space="preserve">Ugradnja cestovne kape za zasun nadzemnog i podzemnog hidranta s fiksiranjem na konačnu niveletu terena, kompletno s podbetoniranjem ležišta. Utrošak betona prosječno 0,05 m3/komadu. Jedinična cijena stavke uključuje sve potrebne radove, materijale, pomoćna sredstva i transporte za kompletnu izvedbu stavke. Obračun po komadu. </t>
  </si>
  <si>
    <t>Izrada Geodetskog situacijskog nacrta stvarnog stanja za izgrađenu građevinu, koji je kao dio geodetskog elaborata ovjerio katastarski ured, odnosno izrada geodetskog elaborata za katastar, ovjerenog od tijela državne uprave nadležnog za poslove katastra, koji je podloga za evidentiranje građevine u katastarskom operatu sukladno Zakonu o prostornom uređenju i građenju.
Elaborat mora izraditi i potpisati osoba registrirana za obavljenje te djelatnosti po posebnom propisu. 
Jedinična cijena stavke uključuje sve potrebne terenske i uredske radove, te materijale za izradu elaborata.
Izraditi kao digitalnu snimku u dwg formatu na CD-u uz četiri primjerka uvezanog i ovjerenog elaborata, uz obvezu da se najmanje 3 primjerka moraju predati Investitoru za potrebe tehničkog pregleda, odnosno njegovu arhivu.
Obračun po m' trase kompletno izvedenog cjevovoda.</t>
  </si>
  <si>
    <t>Izrada elaborata izvedenog stanja za GIS kojemu je baza geodetska snimka izvedenog sustava, a sve prema naputku i traženoj formi investitora. Naputak diktira način unosa podataka u dwg crtežu koji omogućava određenu prilagodbu u Program Geomedia zbog razvoja GIS-a u KD Vodovod i kanalizacija d.o.o. Rijeka PRJ Vodovod.
Projekt izvedenog stanja mora obuhvatiti sve izmjene na građevini koje su nastale tijekom izgradnje u odnosu  na izvedbeni projekt. Snimljena trasa izvedenih cjevovoda mora sadržavati uris pripadajućih uređaja na cjevovodima (ZV, NH, PH, zonski zasuni, redukcije, regulatori tlaka i dr., mjesta promjene profila, promjene vrste materijala, mjesta spajanja).
Periodično izrađeni radni materijal geodetske snimke davati na kontrolu stručnim službama Investitora u cilju dobivanja što kvalitetnije završne snimke izvedenog stanja. Predati kao digitalnu geodetsku snimku u dwg formatu na C.D.-u uz tri (3) primjerka uvezanog elaborata.
Obračun po m' trase kompletno izvedenog cjevovoda.</t>
  </si>
  <si>
    <t>Regulacija i signalizacija prometa prilikom izvođenja radova. Za vrijeme izvođenja radova na prometnicama je potrebno označiti mjesta radova propisnim prometnim znakovima. Jedinična cijena stavke uključuje dobavu, postavu i skidanje svih potrebnih prometnih znakova prema uputama nadležne službe, prometnom projektu i rješenjem nadležne ustanove, te nadzora kao i sve potrebne radove i materijal. Obračun po kompletu.</t>
  </si>
  <si>
    <t>komplet</t>
  </si>
  <si>
    <t>Izrada projekta izvedenog stanja koji u sebi sadržava elemente geodetskog snimka za katastar, a prilagođen je prema Naputku i traženoj formi komunalnog društva. Napomena: U ovoj stavci koristiti elemente geodetskog snimka iz stavke Elaborat za katastar te ga uklopiti u projekt izvedenog stanja. Naputak diktira način unosa podataka u dwg nacrt koji omogućava određenu prilagodbu u programu GeoMedia radi razvoja GIS-a. Projekt izvedenog stanja mora obuhvatiti sve izmjene na građevini koje su se desile tijekom gradnje u odnosu na osnovni projekt, te sve izvedene trase cjevovoda sa svim objektima na mreži uz opis svih parametara i funkcije izvedenih vodova.
Predati u kompletu kao digitalnu snimku u dwg formatu na CD-u uz dva primjerka uvezanog elaborata. Obračun po projektu.</t>
  </si>
  <si>
    <t>Radovi na izmještanju postojećih instalacija koje je potrebno izvesti po odluci Investitora i nadzornog inženjera uz predhodnu analizu cijene i prihvaćanje sa strane Investitora radova.</t>
  </si>
  <si>
    <t>5.1.</t>
  </si>
  <si>
    <t>KV radnik - Obračun po radnim satima radnika.</t>
  </si>
  <si>
    <t>sati</t>
  </si>
  <si>
    <t>5.2.</t>
  </si>
  <si>
    <t>VKV radnik - Obračun po radnim satima radnika.</t>
  </si>
  <si>
    <t>B</t>
  </si>
  <si>
    <t>C</t>
  </si>
  <si>
    <t>JAVNA RASVJETA I EKI</t>
  </si>
  <si>
    <t>RAZVOD JAVNE RASVJETE</t>
  </si>
  <si>
    <t>KABELSKA KANALIZACIJA ZA EKI</t>
  </si>
  <si>
    <t>GRAĐEVINSKI RADOVI</t>
  </si>
  <si>
    <t>Označavanje postojećih elektroenergetskih podzemnih instalacija (NN i SN vodova) u zoni zahvata ovog projekta od strane nadležne Terenske jedinice HEP ODS-a, Elektroprimorje Rijeka. Obilježavanje izvode isključivo ovlašteni predstavnici HEP ODS-a iskolčavanjem ili označavanjem bojom. U stavku je uračunata cjelokupna koordinacija izvođača radova sa predstavnicima nadležnog pogona HEP ODS-a sukladno posebnim uvjetima gradnje te svi prateći radovi i materijal. 
Obračun po m' trase.</t>
  </si>
  <si>
    <t>Učešće stručnog nadzora HEP ODS-a prilikom izvođenja radova u blizini postojećih elektroenergetskih objekata. Broj izlazaka ovisi o dinamičkom planu izvođača radova.
Obračun po kpl izvedene stavke.</t>
  </si>
  <si>
    <t>kpl.</t>
  </si>
  <si>
    <t>Označavanje postojećih instalacija elektroničke komunikacijske mreže (EKI) Hrvatskog telekoma u zoni zahvata ovog projekta od strane nadležne ovlaštenih osoba Hrvatskog telekoma.   U stavku je uračunata cjelokupna koordinacija izvođača radova sa predstavnicima Hrvatskog telekoma te svi prateći radovi i materijal. 
Obračun po m' trase.</t>
  </si>
  <si>
    <t>Učešće stručnog nadzora Hrvatskog telekoma prilikom izvođenja radova u blizini postojećih TK objekata i instalacija. Broj izlazaka ovisi o dinamičkom planu izvođača radova.
Obračun po kpl izvedene stavke.</t>
  </si>
  <si>
    <t>• strujni krug 1S</t>
  </si>
  <si>
    <t>• strujni krug 2S</t>
  </si>
  <si>
    <t>Dobava, doprema i polaganje 1kV energetskog kabela tip NAYY (ex. PP00-A) 4x25mm2 RM predviđenog za podzemno polaganje u PVC cijev u zemljani rov. Predviđeni kabel je sa PVC izolacijom i plaštem, vanjskog promjera Ø25-32mm. Kabel se u cijeloj svojoj dužini polaže u prethodno položene PVC cijevi Ø75mm. U stavku uračunati sav potreban materijal i radove na polaganju kabela, sve do pune funkcionalnosti. 
Obračun po m' položenog kabela.</t>
  </si>
  <si>
    <t>Dobava i ugradnja toploskupljajućih završetaka (kabelskih glava) sa pripadnim stopicama za kabel NAYY 4x25mm2. U stavku uračunati pripremu kabela za ugradnju kabelskih glava.
Obračun po kom ugrađenog kabelskog završetka.</t>
  </si>
  <si>
    <t>Spajanje prethodno položenih kabela NAYY 4x25mm2 na razdjelnice u stupu ili na razvodnim ormarima. 
Obračun po komadu spoja kabela, komplet sa svim radovima do pune funkcionalnosti.</t>
  </si>
  <si>
    <t>Dobava i ugradnja 1kV podzemnih kabelskih spojnica, ravnih ili odvojnih, za energetske kabele tip NAYY 4x25mm2. U stavku uračunati pripremu kabela, ugradnju i spajanje spojnice, sve do pune funkcionalnosti.
Obračun po kom spojnice.</t>
  </si>
  <si>
    <t>Dobava, doprema, polaganje i spajanje 1kV energetskog kabela tip NYY (PP00) 3x1,5mm2 predviđenog za unutarnje ožičenje stupa javne rasvjete visine h=8m. Predviđeni je kabel izoliran i oplašten PVC-om. Dužina kabela 8m po stupu. U stavku uračunati sav potreban materijal i radove na polaganju i obostrano spajanje kabela na razdjelnici i svjetiljci, sve do pune funkcionalnosti. 
Obračun po kom ožičenog stupa.</t>
  </si>
  <si>
    <t>Dobava, doprema i ugradnja usadnog čeličnog vruće pocinčanog cijevnog usadnog rasvjetnog stupa ukupne visine iznad zemlje h=8,0m (8,0+0,7m). Stup mora biti opremljen otvorom za razdjelnicu stupa  (usklađeno sa ponuđenim tipom razdjelnice), dimenzioniran za treću zonu zaštite od vjetra. Visina konstrukcije stupa je 8,7m. Vrh stupa Ø60-76mm, dužine prilagođene odabranoj svjetiljci. Stup se sidri u AB temelj direktno (usadni tip). Dubina sidrenja je min 70cm. 
Stavka obuhvaća dobavu, ugradnju i centriranje stupa te spajanje na prethodno izveden izvod sa uzemljivača.
Obračun po kom ugrađenog stupa.</t>
  </si>
  <si>
    <t>Dobava i polaganje uzemljivača u prethodno pripremljen kabelski rov u materijal iz iskopa, na dubinu cca. 60cm. Predviđen je uzemljivač izrađen od FeZn trake 30x4mm položen sjekomice ("na nož"). U svaku uračunati sav potreban materijal i radove na polaganju uzemljivača, sve do pune funkcionalnosti. 
Obračun po m' položenog uzemljivača.</t>
  </si>
  <si>
    <t>Dobava i ugradnja križnih podzemnih FeZn spojnica za uzemljivačku traku 30x4mm. Spojnice se ugrađuju u zemljani rov na prethodno položenu traku uzemljivača te se nakon ugradnje oblivaju bitumenom. U stavku uračunati sav potreban materijal i radove za ugradnju, sve do pune funkcionalnosti. 
Obračun po kom ugrađene spojnice.</t>
  </si>
  <si>
    <t>Dobava materijala i izrada odvojaka (izvoda) sa uzemljivača u rovu, prosječne dužine l=2,0m (na stupove i razvodne ormare). U stavku uračunati križnu FeZn spojnicu (1 kom), oblivanje spoja bitumenom, te FeZn traku 25x4mm dužine l=2,0m.  
Obračun po kom izvedenog odvojka.</t>
  </si>
  <si>
    <t>Dobava, ugradnja, spajanje i podešavanje vanjske LED svjetiljke za cestovnu rasvjetu na stup javne rasvjete visine h=8m.
Tehničke karakterisitke svjetiljke:
Kućište svjetiljke je izrađeno od tlačno lijevanog aluminija završne obrade teksturirane svjetlo sive boje.
Optika zaštićena sigurnosnim kaljenim staklom.
Ukupna snage sjetiljke ≤ 87 W.
Izlaznog svjetlosnog toka svjetiljke  ≤ 11550 lm.
Svjetlosna iskoristivost svjetiljke minimalno 99%.
Svjetlotehnička iskoristivost svjetiljke ≥ 130 lm/W.
Temperatura boje svjetlosti maksimalno 3000 K.
Faktor uzvrata boje (Ra) minimalno 70.
Stupanj IP zaštite minimalno IP66.
Klasa električne zaštite II.
Stupanj mehaničke zaštite svjetiljke minimalno IK09.
Prenaponska zaštita 10kV (Imax=10kA).
Životni vijek od minimalno 100.000 sati pri stopi kvara 10% (B10) uz minimalno 85% nazivnog svjetlosnog toka tijekom životnog vijeka (L85) deklarirano po metodologiji definiranoj uputama unutar IES TM 21-2011 ili jednakovrijedno.
Prihvat nosača: promjer 60 mm.
Dimenzije svjetiljke: 571 x 224 x 114 mm (±10%)
Masa svjetiljke: 5,9 kg. (±10%)
Površina prema vjetru 0,054 m2 (±10%).
Razred intenziteta sjajnosti rasvjete minimalno G3 (prema HRN EN 13201:2016 Annex A ili jednakovrijedno).
ULOR = 0,0%.</t>
  </si>
  <si>
    <t xml:space="preserve">Automatski prekid napajanja prilikom otvaranja kućišta svjetiljke.
Predpojna naprava: DALI regulabilna elektronička prigušnica spremna za uključivanje u sustav upravljanja.
Mogućnost redukcije snage u pet nivoa sa samostalnim određivanjem središnjeg vremena noći.
Regulaciju svjetiljke je potrebno tvornički programirati na slijedeći način:
redukcija I - od jedan sat prije sredine noći do četiri sata poslje sredine noći 70% nazivne snage
redukcija II - od sredine noći do tri sata nakon sredine noći 50% nazivne snage.
</t>
  </si>
  <si>
    <t>Svjetiljka dolazi sa svim priključnim i montažnim materijalom. Stavka uključuje sve radove i materijal za ugradnju i spajanje svjetiljke do pune funkcionalnosti.
Obračun po kom ugrađene svjetiljke.</t>
  </si>
  <si>
    <t>Nudi se:</t>
  </si>
  <si>
    <t>Dobava i ugradnja tipskog  čeličnog vruće pocinčanog adaptera (natika) za prilagođenje vrha stupa za potrebe ugradnje svjetiljke Ø60mm.
Obračun po kom ugrađenog adaptera.</t>
  </si>
  <si>
    <t>Dobava i ugradnja tipskog čeličnog vruće pocinčanog nosača (konzole) za dvije cestovne svjetiljke sa vrhovima za ugradnju svjetiljki Ø60mm. Nosač se ugrađuje na stup visine h=8m.
Obračun po kom ugrađenog nosača.</t>
  </si>
  <si>
    <t>Dobava i ugradnja priključne kutije (razdjelnice) za stup javne rasvjete, sa mogućnošću prihvata do tri kabela 4x25mm2. Razdjelnica mora biti opremljena sa minimalno 2 DII (E27) osigurača, stupnja zaštite IP44, klase izolacije II. Razdjelnica predviđena za ugradnju u stupove.
U stavku uračunati ugradnju i spajanje razdjelnice sve do pune funkcionalnosti.
Obračun po kom ugrađene razdjelnice.</t>
  </si>
  <si>
    <t xml:space="preserve">Dobava i polaganje PVC upozoravajuće trake "POZOR ENERGETSKI KABEL" u prethodno pripremljen zemljani rov. Traka se polaže u dvije razine.
Obračun po m' položene trake.
</t>
  </si>
  <si>
    <t xml:space="preserve">Dobava bitumenske zaštitne mase i premazivanje uzemljivačkih spojeva u rovu i dna stupova do visine h=20cm.
Obračun po kg utrošene zaštitne mase pri premazivanju.
</t>
  </si>
  <si>
    <t>Podešavanje optike (nagiba) svjetiljki novo izvedene javne rasvjete nakon provedenog mjerenja rasvijetljenosti, a sve u cilju zadovoljenja svjetlotehničkih karakteristika prema tehničkom proračunu u projektu. U stavku uračunati sve radove i opremu do pune funkcionalnosti.
Obračun po kom svjetiljke.</t>
  </si>
  <si>
    <t>Obilježavanje stupova javne rasvjete naljepnicom sa oznakom opasnosti od električnog udara. Naljepnica se postavlja sa unutrašnje strane vratašca, uz razdjelnicu stupa.
Obračun po kom označenog stupa.</t>
  </si>
  <si>
    <t>Dobava i polaganje PVC dvoslojnih korugiranih cijevi Ø75mm, rebrastih izvana i glatkih iznutra, za podzemno polaganje u prethodno pripremljen rov na posteljicu. U stavku uračunati originalne ravne nastavke za spajanje segmenata cijevi. 
Obračun po m' položene cijevi.</t>
  </si>
  <si>
    <t>Dobava  ugradnja ravnih spojnica (nastavaka) za podzemne cijevi Ø75mm na spoju trase cijevi i cijevi u temelju stupa. 
Obračun po kom ugrađene spojnice.</t>
  </si>
  <si>
    <t>Dobava, doprema i ugradnja predgotovljenog priključno-mjernog i razvodnog ormara javne rasvjete, tlocrtne oznake SPMO-JR, u zaštiti min IP55, sastavljenih iz dva fizički odvojenja polja, kako slijedi:
polje priključka i mjernja P01 (400x1000mm) uključivo minimalno
- brojilo utroška električne energije (isporučuje HEP ODS).....1 kom
- glavni osigurači sa NV ulošcima 35A/3p.............................1 kom
- instalacijski prekidač B10A/1p..........................................1 kom
- utičnica 16A/230V 2P+E..................................................1 kom
- svjetiljka za ormar............................................................1 kom
- redne stezaljke................................................................1 kpt
polje razvoda P1 (800x1000mm) uključivo minimalno
- energetski sklopnik 63A/3p...............................................1 kom
- odvodnici prenapona tip 1+2, 3P........................................1 kom
- glavni osigurači sa NV ulošcima 63A/3p.............................1 kom
- izlazni osigurači 3p sa NV ulošcima .................................6 kom
- izlazni osigurači 3p bez uložaka........................................2 kom
- instalacijski prekidač B10A/1p..........................................5 kom
- izborna preklopka 12A/1p 1-0-2........................................1 kom
- utičnica 16A/230V 2P+E.................................................1 kom
- MTU prijemnik................................................................1 kom
- svjetiljka za ormar...........................................................1 kom
- redne stezaljke...............................................................1 kpt
- izolirane sabirnice, L,N i PE.............................................1 kpt</t>
  </si>
  <si>
    <t>Ormar mora biti opremljen za napajanje najmanje 6 sekundarnih strujnih krugova javne rasvjete, sklopom za upravljanje rasvjetom pomoću MTU prijamnika (ili foto osjetnika), pripremom za ugradnju opreme za mjerenje (HEP ODS), bravicama i ostalim priborom sve do pune funkcionalnosti. Uz ormar isporučiti tipski poliesterski temelj, zaštitni krović, tipske bravice, oznake i svu prateću opremu. Stavka uključuje prateće građevinske radove za iskop za temelje.
Obračun po kpt ugrađenog ormara.</t>
  </si>
  <si>
    <t>kpt.</t>
  </si>
  <si>
    <t>Ispitivanje instalacije jake struje u skladu sa normom HRN HD 60364-6 uključujući ispitivanje zaštite od električnog udara i otpora izolacije, te izdavanje zapisnika o ispitivanju.
Obračun po kpl izvedene stavke.</t>
  </si>
  <si>
    <t>Ispitivanje uzemljenja sukladno Tehničkom propisu za sustave zaštite od djelovanja munje na građevinama (NN 87/08, 33/10).
Obračun po kpl izvedene stavke.</t>
  </si>
  <si>
    <t xml:space="preserve">Mjerenje rasvijetljenosti cestovne površine te izdavanje zapisnika o ispitivanju. Prvo mjerenje izvesti po ugradnji svjetiljki a drugo nakon dodatnog podešavanja svjetiljki.
Obračun po kpl izvedene stavke.
</t>
  </si>
  <si>
    <t>Projekt izvedenog stanja ( projekt sa svim ucrtanim izmjenama i dopunama sukladno stvarno izvedenom stanju) izrađen u 2 primjerka  u tiskanom obliku te elektronskom obliku. Projekt izrađuje osoba ovlaštena za projektiranje uz prethodno proveden geodetski snimak instalacija prema zasebnoj stavki kao podlogu za izradu projekta.
Obračun po kpl izvedene stavke.</t>
  </si>
  <si>
    <t>Geodetski snimak novo izvedene javne rasvjete kao podloga za unos u katastar vodova. Snimak se predaju u tiskanom obliku (3x) i kao elektronički zapis na digitalnom mediju. Dužina trase javne rasvjete 1250m.
Obračun po kpl izvedene stavke.</t>
  </si>
  <si>
    <t>Dobava i ugradnja tipskog betonskog montažnog zdenca veličine D1, dimenzija min 78×108×98cm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</si>
  <si>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Dobava i ugradnja tipskog betonskog montažnog zdenca veličine D2, dimenzija min 108×118×98cm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</si>
  <si>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Dobava i ugradnja tipskog betonskog montažnog zdenca sa rasklopivim dnom za nalijeganje na postojeću EKI, veličine D2-P, dimenzija min 108×118×98cm (ŠxDxV), komplet sa srednjim elementom i uvodnim elementima (pločama) za PEHD/PVC cijevi 4xDN50mm + 2xDN75 te tipskim lijevano-željeznim poklopcima nosivosti 125kN. Stavka sadrži iskop jame za ugradnju zdenca, čišćenje dna jame, ugradnju, centriranje i zatrpavanje bočnih strana.
Obračun po kom ugrađenog zdenca.</t>
  </si>
  <si>
    <t xml:space="preserve">Dobava i polaganje PEHD cijevi za kabelsku zaštitu, vanjskog promjera Ø50mm, u prethodno pripremljen zemljani rov na pješčanu posteljicu. Cijevi moraju biti izrađene od polietilena visoke gustoće, glatke izvana i iznutra, za radni tlak min 10 bara, predviđene za upuhavanje ili uvlačenje TK kabela ili cijevi malog promjera. U stavku uračunati originalne PEHD spojnice za ravni nastavak cijevi u rovu.
Obračun po m' konfiguracije cijevi.
</t>
  </si>
  <si>
    <t>• 2 x PEHD Ø50mm</t>
  </si>
  <si>
    <t>• 4 x PEHD Ø50mm</t>
  </si>
  <si>
    <t>• 2 x PEHD Ø75mm</t>
  </si>
  <si>
    <t>•  2 x PVC Ø160mm</t>
  </si>
  <si>
    <t>Dobava i ugradnja tipskih držača razmaka (češljeva) za ugradnju 4 PEHD DN50 u rov. Držači se postavljaju na međusobnoj udaljenost cca 2m.
Obračun po kom držača.</t>
  </si>
  <si>
    <t>Dobava i ugradnja tipskih držača razmaka (češljeva) za ugradnju 2 PEHD DN75 u rov. Držači se postavljaju na međusobnoj udaljenost cca 2m.
Obračun po kom držača.</t>
  </si>
  <si>
    <t xml:space="preserve">Dobava i ugradnja tipskog PE čepa za zatvaranje praznih PEHD cijevi u kabelskim zdencima prema donjoj specifikaciji.
Obračun po kom ugrađenog čepa.
</t>
  </si>
  <si>
    <t>•  čep za cijev DN50</t>
  </si>
  <si>
    <t>•  čep za cijev DN75</t>
  </si>
  <si>
    <t>•  čep za cijev DN160</t>
  </si>
  <si>
    <t xml:space="preserve">Dobava i ugradnja originalnih obujmica za označavanje cijevi kabelske kanalizacije u kabelskim zdencima trajno čitljivim oznakama. Cijevi označiti prema podacima iz kalibracije.
Obračun po kom obujmice.
</t>
  </si>
  <si>
    <t>•  cijev DN50</t>
  </si>
  <si>
    <t>•  cijev DN75</t>
  </si>
  <si>
    <t>•  cijev DN160</t>
  </si>
  <si>
    <t>Dobava i polaganje PVC upozoravajuće trake "POZOR TK KABEL" u prethodno pripremljen zemljani rov. Traka se polaže u dvije razine.
Obračun po m' položene trake.</t>
  </si>
  <si>
    <t>Dobava i polaganje uzemljivača u prethodno pripremljen kabelski rov u materijal iz iskopa, na dubinu cca. 60cm. Predviđen je uzemljivač izrađen od FeZn trake 30x4mm položen sjekomice ("na nož"). U svaku uračunati sav potreban materijal i radove na polaganju uzemljivača, sve do pune funkcionalnosti. Uzemljivač se polaže na dionicama gdje nije predviđen uzemljivač uz javnu rasvjetu.
Obračun po m' položenog uzemljivača.</t>
  </si>
  <si>
    <t>Dobava materijala i izrada odvojaka (izvoda) sa uzemljivača u rovu, prosječne dužine l=2,0m (u kabelske zdence). U stavku uračunati križnu FeZn spojnicu (1 kom), oblivanje spoja bitumenom, te FeZn traku 25x4mm dužine l=2,0m.  
Obračun po kom izvedenog odvojka.</t>
  </si>
  <si>
    <t xml:space="preserve">Ispitivanje prohodnosti (kalibracija) položenih PEHD cijevi Ø50mm te izdavanje zapisnika o kalibraciji od strane ovlaštene osobe. 
Obračun po m' kalibrirane cijevi.
</t>
  </si>
  <si>
    <t xml:space="preserve">Ispitivanje prohodnosti (kalibracija) položenih PEHD cijevi Ø75mm te izdavanje zapisnika o kalibraciji od strane ovlaštene osobe. 
Obračun po m' kalibrirane cijevi.
</t>
  </si>
  <si>
    <t xml:space="preserve">Ispitivanje prohodnosti (kalibracija) položenih PVC cijevi Ø160mm te izdavanje zapisnika o kalibraciji od strane ovlaštene osobe. 
Obračun po m' kalibrirane cijevi.
</t>
  </si>
  <si>
    <t>Geodetski snimak novo izvedene javne rasvjete kao podloga za unos u katastar vodova. Snimak se predaju u tiskanom obliku (3x) i kao elektronički zapis na digitalnom mediju. Dužina trase kabelske kanalizacije za EKI 1250m.
Obračun po kpl izvedene stavke.</t>
  </si>
  <si>
    <t>Trasiranje (iskolčenje) - obilježavanje trasa polaganja cijevi, kabela i pozicija kabelskih zdenaca i temelja stupova javne rasvjete od strane ovlaštenog geodeta. Trasa je vođena na tlu.
Obračun po m' trase.</t>
  </si>
  <si>
    <t>Strojni iskop rova dimenzija za polaganje cijevi i kabela, bez obzira na kategoriju terena. Dubina rova 85-110cm, širina rova 60-100cm, pokos strana okomit (sve prema normalnom profilu u nacrtnoj dokumentaciji). Sva proširenja  kao i produbljenja kanala veća od dokaznice mjera neće se priznavati već ju je izvoditelj dužan ukalkulirati u jediničnu cijenu. Na mjestima gdje rov prolazi blizu suhozida, rubnjaka i ostalih cestovnih građevina iskop vršiti pažljivo.
Jedinična cijena stavke uključuje sav potreban rad, materijal i transporte za kompletnu izvedbu opisanog rada. U cijeni su predviđene i sve zaštitne i sigurnosne mjere duž trase, kao i sva potrebna razupiranja kanala.
Višak materijala iz iskopa nakon zatrpavanja rova odvesti na ovlaštenu deponiju koju osigurava izvođač, što je obračunato posebnom stavkom troškovnika.
Obračun će se izvršiti prema projektiranom profilu bez priznavanja prekomjerno izvedenih količina iskopa.
Obračun po m3 iskopanog materijala u sraslom stanju.</t>
  </si>
  <si>
    <t xml:space="preserve">Strojni iskop jame za ugradnju temelja stupova javne rasvjete ili kabelskog zdenca, bez obzira na kategoriju terena. Dubina jame 120cm, dimenzije jame 130 x 130cm, pokos strana okomit. 
Jedinična cijena stavke uključuje sav potreban rad, materijal i transporte za kompletnu izvedbu opisanog rada. U cijeni su predviđene i sve zaštitne i sigurnosne mjere, kao i sva potrebna razupiranja.
Višak materijala iz iskopa nakon zatrpavanja rova odvesti na ovlaštenu deponiju koju osigurava izvođač, što je obračunato posebnom stavkom troškovnika.
Obračun će se izvršiti prema projektiranom profilu bez priznavanja prekomjerno izvedenih količina iskopa.
Obračun po m3 iskopanog materijala u sraslom stanju.
</t>
  </si>
  <si>
    <t xml:space="preserve">Planiranje dna rova s križevima između dva vertikalna loma s točnošću +/- 3 cm. Sva eventualna udubljenja potrebno je ispuniti s kamenom sitneži krupnoće zrna do 8 mm promjera, te strojno nabiti, a sve na teret izvoditelja. Širina rova 60-100cm.
Obračun po m'.
</t>
  </si>
  <si>
    <t>Dobava pijeska krupnoće zrna promjera 0-4 mm  i izrada posteljice  u debljini 10 cm te obloke uz cijevi i kabele te 10cm iznad tjemena najviše cijevi, po cijeloj širini kanala sa zbijanjem. Ukupna visina piješčane posteljice i obloge iznosi 25cm.  Prilikom izrade treba se pridržavati pada dna rova tako da cijevi po cijeloj dužini leži na podlozi. 
Jedinična cijena stavke uključuje sav potreban rad, pomoćna sredstva i transporte za izvedbu opisanog rada.
Obračun po m3 ugrađenog materijala u zbijenom stanju (koef. zbijenosti i koef. rastresitosti uračunati u jediničnu cijenu).</t>
  </si>
  <si>
    <t>Strojno zatrpavanje preostalog dijela rova probranim materijalom iz iskopa, uz obavezno nabijanje materijala u slojevima po 25cm. Zbijanje se vrši slojevito na vrijednost 80MN/cm2 i dokazuje atestom.
Obračun po m3 ugrađenog materijala u zbijenom stanju (koef. zbijenosti i koef. rastresitosti uračunati u jediničnu cijenu).</t>
  </si>
  <si>
    <t>Utovar, odvoz i odlaganje viška iskopanog materijala na dovlaštenu deponiju koju osigurava izvođač, te planiranje materijala na istoj. Obračun vršen s koeficijentom rastresitosti 1,3.
Stavkom je obuhvaćena i eventualna cijena prihvata materijala na deponiji.
Jedinična cijena stavke uključuje sav potreban rad i transporte za kompletnu izvedbu stavke.
Prihvat na deponiji će se obračunati prema ispostavljenom računu nadležne ustanove.
Obračun po m3 odveženog materijala.</t>
  </si>
  <si>
    <t xml:space="preserve">Izvedba betonske stabilizacije na dijelu gdje trasa kabelskog rova poprečno siječe kolnik (profil 15x80cm) na mjestima kolizije ceste sa postojećim instalacijama.
Betonska stabilizacija se postavlja u sloju debljine 15 cm na prethodno zbijeni sloj tampona kao podloga za asfaltni zastor. 
Jedinična cijena stavke uključuje sav potreban rad, materijal, pomoćna sredstva i transporte za izvedbu stavke.
Obračun po m3 ugrađenog betona.
</t>
  </si>
  <si>
    <t>Dobava i ugradnja podložnog betona C12/16 ispod kabelskih zdenaca i temelja stupova javne rasvjete. Betone se polaže u visine 10cm, tlocrtnih dimenzija 110x110cm. Nakon polaganja potrebno je izvesti izravnavanje betonske ploče.
Obračun po m3 ugrađenog betona.</t>
  </si>
  <si>
    <t xml:space="preserve">Izrada betonskih temelja za usadni stup javne rasvjete visine h=8m. Temelj je dimenzija 100x110x100cm (ŠxVxD), izrađen od betona čvrstoće C25/30 i armiran konstruktivnom armaturom Ø6mm prema detaljima u nacrtnoj dokumentaciji. U temelj je potrebno ubetonirati izvod uzemljivača te 2 PVC cijevi Ø75mm.
U stavku je uključena dobava materijala, izrada i ugradnja betona temelja u prethodno pripremljenu jamu.
Obračun po kom izvedenog temelja.
</t>
  </si>
  <si>
    <t xml:space="preserve">Zatrpavanje prostora oko temelja stupova i kabelskih zdenaca čistim i sortiranim kamenim materijalom iz iskopa male granulacije kako bi se osiguralo potpuno nalijeganje vertikalnih stranica temelja na okolno sraslo tlo. Nasipavanje se izvodi do linije uređenog terena dane u projektu. Nasip se grubo  planira i zbija u slojevima debljine do 0,5m. Zbijanje se izvodi ručnim pneumatskim nabijačima. 
U jediničnu cijenu sadržan sav materijal i rad na zatrpavanju, planiranju i zbijanju slojeva.
Obračun po m3 ugrađenog materijala u zbijenom stanju.
</t>
  </si>
  <si>
    <t>Izvedba probnih ručnih iskopa (prekopa) na označenoj trasi postojećih instalacija zbog utvrđivanja stvarnog položaja instalacija. Dimenzije iskopa 60x100cm (Š x V), dužina cca 2,0m.
Obračun po kom izvedenog iskopa.</t>
  </si>
  <si>
    <t>Pažljivi ručni iskop na trasi postojeće EKI Hrvatskog telekoma.
Obračun po m3 iskopanog materijala u sraslom stanju.</t>
  </si>
  <si>
    <t>Dobava i polaganje PVC dvoslojnih korugiranih cijevi / polucijevi Ø160mm u prethodno pripremljen rov za zaštitu postojećih instalacija.
Obračun po m' položene cijevi / polucijevi.</t>
  </si>
  <si>
    <t>Čišćenje prometnih površina nakon izvođenja radova i dovođenje u prvobitno stanje.
Obračun po kpl izvedene stavke.</t>
  </si>
  <si>
    <t>A</t>
  </si>
  <si>
    <t>Strojno krčenje šiblja i granja promjera  do 10 cm s odvozom raskrčenog šiblja na deponiju udaljenu do 20 km. Stavka uključuje sav potreban rad i materijal, prijenose i prijevoze za kompletan dovršetak posla sa zbirnjavanjem otpada sukladno Zakonu o održivom gospodarenju otpadom. Obračun po m2 raskrčene površine.</t>
  </si>
  <si>
    <t>Privremena regulacija prometa za cijelo vrijeme gradnje.
Izrada projekta privremene regulacije prometa za vrijeme izvođenja radova na koji se treba ishoditi suglasnost upravitelja ceste (Hrvatske ceste d.o.o.), dopreme i postave prometne signalizacije.
Prometnu regulaciju treba prilagoditi faznosti gradnje te ju održavati u ispravnom stanju za cijelo vrijeme gradnje. Obračun po kompletu izrađenog elaborata s pribavljenom suglasnosti upravitelja ceste.</t>
  </si>
  <si>
    <t>PRIPREMNI RADOVI - UKUPNO</t>
  </si>
  <si>
    <t>Izvedba nasipa od kvalitetnog kamenog materijala dovezenog iz pozajmice. Ovaj stavka obuhvaća nabavu kvalitetnog kamenog materijala, strojno nasipanje i razastiranje, prema potrebi vlaženje ili sušenje, planiranje nasipnih slojeva debljine i nagiba prema projektu odnosno utvrđenih pokusnom dionicom, te zbijanje s odgovarajućim sredstvima, a prema odredbama OTU. 
Modul stišljivosti, ispitan kružnom pločom promjera  30 cm, treba  iznositi Ms= 40 MN/m2. 
U cijenu je uključena dobava i doprema materijala te izrada nasipa sa svim potrebnim materijalom i radovima.
Obračun po m3 gotovog nasipa.  Izvedba, kontrola kakvoće i obračun prema OTU 2-09.</t>
  </si>
  <si>
    <t>Planiranje posteljice. Fino planiranje i profiliranje posteljice, s valjanjem. Modul stišljivosti ispitan kružnom pločom promjera 30 cm treba iznositi Ms = 40 MN/m2. U cijenu uračunato zbijanje, planiranje +-3,00 cm mjereno letvom dužine 4 m, ispitivanja kružnom pločom na svakih 300,00 m2 kao i geodetski radovi na određivanju visinskih kota posteljice prema izvedbenoj dokumentaciji.
Obračun po m2 isplanirane i ispitane površine.</t>
  </si>
  <si>
    <t>DONJI STROJ - ZEMLJANI RADOVI - UKUPNO</t>
  </si>
  <si>
    <t>Izrada procjednica (barbakana) od plastičnih cijevi, Ø 75 mm. Izvedba procjednica (barbakana) na razmaku od 1.5 metara, "cik-cak", s pažljivom ugradnjom naročito u vrijeme ugradnje betona, kako ne bi došlo do pomicanja te kako bi ostale neoštećene i potpuno čiste.  Obračun je po komadu izvedene procjednice, a u cijeni je uključena nabava materijala, prijevoz, te rad na ugradnji u svemu prema rješenju iz projekta. Izvedba, kontrola kakvoće i obračun prema OTU 4-01.</t>
  </si>
  <si>
    <t>Dobava, doprema i postavljanje drenaže iza potpornog zida. Drenaža se izvodi od plastične, perforirane, fleksibilne cijevi min ∅160mm tipa PVC RDC (žuta) omotane u geotekstil tkaninu (300g/m2). Cijevi moraju biti položene u primjerenom uzdužnom nagibu, a polažu se na sloj nabijene gline debljine cca 10cm ili na podlogu od betona (C12/15) u padu. Zatrpavanje oko i iznad drenažnih cijevi obavljati ručno i vrlo pažljivo kamenim materijalom frakcije 16/32mm (filterski sloj). Ispust iz drenaže kanalizirati dalje u okoliš a sve prema pravilima struke i u dogovoru sa nadzornim inženjerom i investitorom. U cijenu je uračunata izrada podloge u padu (glina, beton), dobava i ugradba cijevi i geotekstila, izrada filterskog sloja, izrada i obrada ispusta, kao i eventualni geodetski radovi na određivanju horizontalne i vertikalne dispozicije podloge za cijevi, te određivanju visinskih kota položene drenaže. Sve komplet gotovo. Obračun po m’ izvedene drenaže.</t>
  </si>
  <si>
    <t>OBJEKTI - UKUPNO</t>
  </si>
  <si>
    <t>Donji nosivi sloj (tampon). Izrada donjeg nosivog sloja podloge kolne konstrukcije od drobljenog kamenog materijala. Izradi ovog sloja smije se pristupiti kad nadzorni inženjer primi planum donjeg stroja (posteljicu) u pogledu ravnosti, poprečnih nagiba, pravilno izvedene odvodnje i zbijenosti. Materijal za izradu ovog sloja je drobljeni kamen proizveden od zdrave, homogene i čvrste stijenske mase, a mora odgovarati važećim standardima. Kvalitetu stijenske mase treba dokazati uvjerenjem o kakvoći, ne starijim od godinu dana. Debljina sloja određena je projektom. Traženi modul stišljivosti ispitan kružnom pločom promjera 30 cm iznosi Ms=100 MN/m2 na cestovnoj površini, a na pločniku Ms= 50 MN/m2.
Obračun po m3 izvedenog sloja.</t>
  </si>
  <si>
    <t>Postavljanje prometnog znaka s retroreflektirajućom folijom klase II, debljine lima 2 mm, 60x60 cm (na DC3 90×90cm). Prometni znakovi postavljaju se prema projektu prometne opreme i signalizacije, a u skladu s važećim Pravilnikom o prometnim znakovima, opremi i signalizaciji na cestama i važećim hrvatskim normama koje reguliraju to područje (HRN EN 12899-1 ili jednakovrijedna). U cijeni je uključena dobava i montaža, svi prijevozi, prijenosi i skladištenje, sav rad i materijal, te pričvrsni elementi i pribor za ugradnju po uvjetima iz projekta. Obračun je po komadu pričvršćenih znakova. Podloga prometnog znaka izrađuje se od aluminijskog lima sa dvostruko povijenim rubom. Izvedba i kontrola kakvoće prema OTU 9.01 i 9.01.3.</t>
  </si>
  <si>
    <t>Nabava, prijevoz i postavljanje stupova od FeZn cijevi, Ø 63,5 mm, visine sukladno detalju iz projekta. Stupovi se postavljaju u skladu s projektom prometne opreme i signalizacije, na mjesta definirana projektom, važećim Pravilnikom o prometnim znakovima, opremi i signalizaciji na cestama i važećim hrvatskim normama koje reguliraju to područje. U cijeni je uključena dobava i postava stupova prema projektu, iskop za temelj, betonski temelj, svi prijevozi i prijenosi sa skladištenjem te sav rad i materijal za ugradnju po uvjetima iz projekta. Obračun je po m' ugrađenih stupova.  Izvedba i kontrola kakvoće prema OTU 9-01.</t>
  </si>
  <si>
    <t>Postavljanje kosog početka-završetka (HRN EN 1317 ili jednakovrijedna) duljine 4 m. Kosi početak-završetak čelične zaštitne ograde s polukružnim završetkom ukupanim u zemlju postavlja se prema detalju u izvedbenom projektu, a u skladu s važećim Pravilnikom o prometnim znakovima, opremi i signalizaciji na cestama i važećim hrvatskim normama koje reguliraju to područje. Jedinična cijena sadrži nabavu svih sastavnih elemenata kosih završetaka zaštićenih protiv korozije toplim pocinčavanjem (EN ISO 1461 ili jednakovrijedna), ugradnju stupića zabijanjem u tlo, montiranje elemenata, sve prijenose i prijevoze te sav rad i materijal potreban za ugradnju po uvjetima iz projekta. Obračun je po komadu postavljenih elemenata. Izvedba, kontrola kakvoće i obračun prema OTU 9-04. i 9-04.1.</t>
  </si>
  <si>
    <t>Postavljanje polukružnog početka-završetka, jednostrane  ograde (JO). Polukružni početak-završetak čelične zaštitne ograde postavlja se prema detalju iz izvedbenog projekta, a u skladu s važećim Pravilnikom o prometnim znakovima, opremi i signalizaciji na cestama i važećim hrvatskim normama koje reguliraju to područje. Jedinična cijena sadrži nabavu svih elemenata zaštićenih protiv korozije toplim cinčanjem (EN ISO 1461 ili jednakovrijedna), sve prijevoze i prijenose te sav rad i materijal potreban za ugradnju po uvjetima iz projekta. Obračun je po komadu postavljenih elemenata. Izvedba, kontrola kakvoće i obračun prema OTU 9-04. i 9-04.1.</t>
  </si>
  <si>
    <t>PROMETNA SIGNALIZACIJA I OPREMA - UKUPNO</t>
  </si>
  <si>
    <t>Osiguranje rova za vrijeme izvedbe radova:
a. zaštitna drvena ograda s obije strane rova,
b. privremena prometna signalizacija.
Navedene radove izvesti sukladno pravilima i propisima o sigurnosti u prometu i zaštiti na radu. Obračun prema m' izvedenog osiguranja.</t>
  </si>
  <si>
    <t>Prijelazi preko rova - mostić za pješake, širine 0,80 m.  Za vrijeme izvedbe radova osigurati na pogodnim mjestima sigurno i nesmetano kretanje zaposlenika i pješaka preko iskopanog rova gradnjom drvenih mostića s obostranim rukohvatom.
Mostiće izraditi od odgovarajućih drvenih profila i mosnica. Prijelaz mora imati obostranu ogradu visine 1,00 m. Navedene radove izvesti sukladno pravilima i propisima o sigurnosti u prometu i zaštite na radu. Obračun po komadu izvedenog i postavljenog prijelaza.</t>
  </si>
  <si>
    <t xml:space="preserve">Strojni iskop rova za oborinsku odvodnju. Iskop rova bez obzira na kategoriju. Na pozicijama gdje se ustanovi položaj drugih instalacija radove je potrebno izvoditi pažljivo uz ručni iskop (obračunato zasebno).
Rov iskopati prema dimenzijama iz poprečnog presjeka rova. Stranice iskopa zasijeći u nagibu 5:1, dno rova široko je kao profil cijevi uvećano za 60 cm.  Količina iskopa uključuje proširenje i produbljenje rova na mjestima gradnje revizijskih okana i slivnika kao i količinu iskopa za ugradnju linijske rešetke. </t>
  </si>
  <si>
    <t xml:space="preserve">Dno rova planirati s točnošću od +/-3 cm.
Sve troškove nastale zbog oštećenja izazvanih nestručnim radom i neprimjerene zaštite, snosi izvoditelj radova.  Sva proširenja i produbljenja koja nastanu uslijed neravnomjernosti iskopa ili kao posljedica zarušavanja neće se obračunati već moraju biti uračunati u jediničnu cijenu iskopa. Produbljenja i proširenja nastala zbog pogrešnog iskopa ili prekopa, svi pokosi stranica iskopa bez obzira na kategoriju zemljišta, odroni i obrušavanja uslijed nepažnje ili atmosferskih utjecaja, radovi na zaštiti postojećih instalacija, kao i svi prateći radovi vezani za iskop neće se posebno priznavati niti u naročito otežanim okolnostima. Stoga sve gore navedeno treba uključiti u jediničnu cijenu rada. Ako se ukaže potreba izvesti razupiranje rova. U cijenu je uračunato strojno zbijanje dna rova do potrebne zbijenosti od Ms=40 MN/m2, te čišćenje rova od obrušenog materijala u svim fazama gradnje. Obračun će se obaviti prema stvarno izvedenom iskopu (prema dokaznici), bez priznavanja viška radova uzrokovanih nepažnjom izvođača (prekopi, obrušavanja, greške u prenošenju kota i sl.). U cijenu ulazi sav potreban rad i materijal, te ukrcaj u vozilo i odvoz na deponiju koju osigurava izvođač.
Obračun po m3 iskopanog rova.  </t>
  </si>
  <si>
    <t xml:space="preserve">Izvedba zidova i armirano-betonske ploče revizijskih okana, vodonepropusnim betonom C 30/37. Revizijska okna imaju dimenzije svijetlog otvora  1,00 x 1,00 m. Debljina stijenke iznosi 20 cm, a debljina pokrovne armirano-betonske ploče je 15 cm. Visina okna uvjetovana je visini iz uzdužnog profila. Posebnu pozornost dati izradi vodonepropusnog spoja cijevi s betonskim stijenkama, te kutevima spajanja kolektora na okno. Rad obuhvaća, dobavu, postavljanje i skidanje oplate. Ugradbu betona obaviti pomoću pervibratora, pripremu i njegu obaviti prema PBAB-u. U stavku je uračunata armatura B500B i MA500/560 (Q 335), prema armaturnom nacrtu (iskaz u dokaznici mjera za pojedine podstavke). U ploči izvesti otvor za ugradbu poklopca promjera 60 cm. 
Dno okna obraditi u kinetu, u hidraulički ispravnom obliku, betonom C25/30. Sve površine unutar okna izvesti vodonepropusnim cementnim mortom u omjeru 1:2, u debljini 2 cm, uz predhodni cementni nabačaj ("špric"), zagladiti do "crnog sjaja", a sve prijelome i kuteve izvesti zaobljeno. Kvalitet ugrađenog betona potrebno je dokazati uvjerenjem o kakvoći. U cijenu ulaze kompletno gotovi radovi, dobava doprema, lijevano – želj. penjalica, kao i geodetski radovi na određivaju horizontalnih i visinskih kota okana, prema izvedbenom projektu. Poklopci se obračunavaju u zasebnoj stavci.
Obračun po komadu kompletno izvedenog revizijskog okna. </t>
  </si>
  <si>
    <t>OBORINSKA ODVODNJA - UKUPNO</t>
  </si>
  <si>
    <t>NAPOMENA: u slučaju da navedene vrste nisu dostupne, izvođač može ponuditi zamjensku uz odobrenje nadzornog inženjera.</t>
  </si>
  <si>
    <t>HORTIKULTURNO UREĐENJE - UKUPNO</t>
  </si>
  <si>
    <t>INVESTITOR:</t>
  </si>
  <si>
    <t>OPĆINA ČAVLE
Čavja 31, 51219 Čavle
OIB: 27613220645</t>
  </si>
  <si>
    <t>GRAĐEVINA:</t>
  </si>
  <si>
    <t>INTERNA CESTA PROIZVODNE NAMJENE I2 SOBOLI</t>
  </si>
  <si>
    <t>RAZINA PROJEKTA:</t>
  </si>
  <si>
    <t>IZVEDBENI PROJEKT</t>
  </si>
  <si>
    <t>TROŠKOVNIK</t>
  </si>
  <si>
    <t>PROJEKTANTI:</t>
  </si>
  <si>
    <t>MARTIN BRNELIĆ, mag.ing.aedif. - PROMETNICA I OBORINSKA ODVODNJA</t>
  </si>
  <si>
    <t>KREŠIMIR JUROŠ, mag.ing.aedif. - VODOOPSKRBA</t>
  </si>
  <si>
    <t>MARIN LUČIĆ, mag.ing.el. - JAVNA RASVJETA I EKI</t>
  </si>
  <si>
    <t>OPĆE NAPOMENE</t>
  </si>
  <si>
    <t>(1) Ponuditelj je dužan upoznati se s dokumentacijom o nabavi te izvršiti pregled lokacije izvedbe radova, kako bi ponuda uključivala sve troškove potrebne za dovršetak ugovora. Ukoliko se prije predaje ponude utvrdi eventualna nepravilnost, nepotpunost ili nejasnoća u opisu određene stavke, Ponuditelj je dužan pismenim putem kontaktirati Naručitelja radi objašnjenja.</t>
  </si>
  <si>
    <t>(2) Izvođač je dužan pridržavati se svih važećih zakona, propisa i normi, tehničkih uvjeta Naručitelja: "Općih tehničkih uvjeta za radove na cestama" (Zagreb, IGH, izdanje 2001. god.), ''Tehničkih uvjeta za asfaltne kolnike“ (Zagreb, GF Zagreb-IGH-Ramtech, izdanje 2015. god.) i ''Tehničkih uvjeta za hladno recikliranje'' (Zagreb, Ramtech d.o.o., izdanje 2013. god). Svi radovi moraju se izvesti solidno i stručno prema važećim propisima i pravilima struke.</t>
  </si>
  <si>
    <t xml:space="preserve">(4) Radovi će se obračunati temeljem količina izvedenih radova, kako ih izmjeri izvođač i ovjeri nadzorni inženjer i temeljem ugovorenih jediničnih cijena. </t>
  </si>
  <si>
    <t>(3) Za sve stavke troškovnika u kojima se navodi marka (komercijalni naziv), patent, tip ili određeno podrijetlo ponuditelj može ponuditi „jednakovrijedno“ navedenom. Isto vrijedi i za sve navedene norme i standarde. Dokazivanje jednakovrijednosti obveza je ponuđača. Jednakovrijedna norma i standard mogu biti jedino stroži od navedene norme.</t>
  </si>
  <si>
    <t>(5) Jedinične cijene obuhvaćaju sav rad, strojeve, opremu, materijal, prijevoze, režiju gradilišta i uprave poduzeća, sva davanja te zaradu poduzeća. Sav montažni i sitni materijal je uključen i ne obračunava se zasebnim stavkama. Uključene su sve vrste radova na izradi i montaži provizorija i radnih skela, sve vrste radova na montaži gradilišne opreme i provedbi svih zaštitnih mjera. Isto tako, sva ispitivanja i podešavanja; po završetku svake faze i konačna ispitivanja po završetku svih radova, funkcionalne probe, podešavanje i puštanje u probni rad, praćenje pogona i otklanjanje eventualnih nedostataka u jamstvenom roku su uključena su u jedinične cijene stavaka troškovnika i neće se posebno obračunavati. Isto tako jedinične cijene obuhvaćaju izradu uputa za rukovanje i održavanje ugrađene opreme i izradu svih protokola o ispitivanju (ukoliko to nije predviđeno pojedinačnom stavkom).</t>
  </si>
  <si>
    <t>(7) Radovi iskolčenja trase, objekata i svih instalacija (sva geodetska mjerenja kojima se podaci iz projekata prije početka radova prenose na teren, iskolčenje trase, objekata i svih instalacija, profiliranje, obnavljanje i održavanje iskolčenih oznaka na terenu za cjelokupno vrijeme građenja, odnosno do predaje građevine Naručitelju) i izrada projekta izvedenog stanja moraju biti uključeni u jedinične cijene stavaka troškovnika i neće se posebno obračunavati.</t>
  </si>
  <si>
    <t>(8) Jediničnim cijenama obuhvaćeni su troškovi uslijed isključenja i uključenja postojećih instalacija.</t>
  </si>
  <si>
    <t xml:space="preserve">(9) Sukladno članku 54. Zakona o gradnji (NN 153/13, 20/17, 39/19),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Sve materijale iz iskopa koji u naravi predstavljaju mineralnu sirovinu, a koji projektom nisu predviđeni za korištenje na samom gradilištu, Izvođač mora prevesti na odlagalište koje osigurava Naručitelj.
</t>
  </si>
  <si>
    <t>(10) Izvođač je dužan gradilište održavati čistim, a na kraju radova treba izvesti detaljno čišćenje. Navedeni troškovi moraju biti uključeni u jedinične cijene stavaka troškovnika.</t>
  </si>
  <si>
    <t xml:space="preserve">(12) Radovi na izvedbi predmetnog zahvata obavljaju se uz primjenu privremene regulacije prometa. Ukoliko troškovnikom nisu predviđeni troškovi nabave, postavljanje i održavanja privremene prometne signalizacije za cijelo vrijeme izvođenja radova, Izvođač je obvezan o svom trošku riješiti i provoditi privremenu regulaciju prometa i to prema shemama iz tehničkog opisa i/ili Pravilnika o ophodnji javnih cesta (NN 75/14), a uz prethodno ishođenje suglasnosti nadležnih upravitelja cesta.
Izrada prometnih elaborata privremene regulacije prometa je u obvezi izvođača radova i uključena je u jedinične cijene radova.
</t>
  </si>
  <si>
    <t>(6) Jediničnim cijenama obuhvaćeno je osiguranje kakvoće, odnosno svi troškovi prethodnih i tekućih ispitivanja osnovnih materijala, poluproizvoda i dovršenih radova u skladu s važećim tehničkim propisima, pravilnicima, normama i tehničkim uvjetima Naručitelja. Materijal i oprema, koju izvođač dobavlja i ugrađuje, mora imati isprave o sukladnosti i uvjerenja o kakvoći u skladu sa važećim zakonima i propisima (tvornička ispitivanja i atesti, certifikati sukladnosti i sl.). Sva kontrolna ispitivanja ponuđač je dužan ukalkulirati u jediničnu cijenu.</t>
  </si>
  <si>
    <t xml:space="preserve">(11)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 
</t>
  </si>
  <si>
    <t>Martin Brnelić, mag.ing.aedif.</t>
  </si>
  <si>
    <t>Glavni projektant</t>
  </si>
  <si>
    <t>NAPOMENE UZ TROŠKOVNIK JAVNE RASVJETE I EKI</t>
  </si>
  <si>
    <t>Prilikom narudžbe instalacijskog materijala, opreme i uređaja te tijekom izvođenja radova Izvođač je dužan primjenjivati  odredbe važećih zakona i propisa.</t>
  </si>
  <si>
    <t>Prilikom preuzimanja proizvoda potrebnih za izvođenje električne instalacije izvođač mora obavezno utvrditi:
 - je li građevni proizvod isporučen s oznakom sukladnosti u skladu sa važećim propisom kojim se uređuje označavanje građevnih proizvoda i podudaraju li se podaci na dokumentaciji s kojom je građevni proizvod isporučen s podacima u propisanoj oznaci
 - je li građevni proizvod isporučen sa potrebnim ispravama o sukladnosti ili tehničkim dopuštenjima
 - je li građevni proizvod isporučen s tehničkim uputama za ugradnju i uporabu na hrvatskom jeziku
 - jesu li svojstva, uključivo i rok uporabe građevnog proizvoda te podaci značajni za njegovu ugradnju, uporabu i utjecaj na svojstva i trajnost električne instalacije sukladni svojstvima i podacima određenim glavnim projektom</t>
  </si>
  <si>
    <t>U svim stavkama ovog troškovnika, prilikom izrade ponude, obuhvaćeni su ukupni troškovi materijala, opreme i rada za potpuno dovršenje cjelokupnog posla uključujući:
 - nabavu i transport na gradilište
 - spajanje i montažu opreme prema priloženoj tehničkoj dokumentaciji i uputama proizvođača, uz korištenje kvalitetnog elektroinstalacijskog materijala uporabom kvalificirane i stručne radne snage
 - popratne građevinske radove poput izrade i zatvaranja šliceva za polaganje kabela, izrade niša za ugradnju i obzidavanje razvodnih ormara, izrade otvora za ugradnju podžbukne opreme i slično, uz dovođenje svih površina zahvata u prvobitno stanje
 - pregled i ispitivanje električnih instalacija te izrada potrebnih atesta o izvršenim mjerenjima i ispitivanjima od strane ovlaštene osobe
 - puštanje sustava u rad, primopredaja sustava, izrada dokumentacije izvedenog stanja i uputa za rukovanje na hrvatskom jeziku
 - grubo i fino čišćnje prostora tijekom izvođenja i nakon izvedenih radova</t>
  </si>
  <si>
    <t>U svim stavkama ovog troškovnika ukljkučena je nabava, doprema, montaža i spajanje, komplet sa sitnim instalacijskim materijalom i priborom. Sve radove mora za Izvođača izvesti kvalificirana radna snaga.</t>
  </si>
  <si>
    <t>U svim stavkama za razvodne ormare uključena je izrada jednopolnih shema usklađenih sa izvedenim stanjem i njihova zaštita PVC folijom, dimenzioniranje razdjelnika uz najmanje 30% slobodnog prostora za buduća proširenja, ugradnja razdjelnika na za to predviđeno mjesto uz sve popratne radove, spajanje i označavanje svih dolaznih i odlaznih kabela i vodiča natpisnim pločicama, dobava i ugradnja kabelskih uvodnica, stezaljki i sabirnica, unutrašnje ožičenje razdjelnika i sl. Na vrata ormara mora se postavitit ime proizvođača, oznaka prema nacrtnoj dokumentaciji te oznaka sustava uzemljenja i vrsta zaštite.</t>
  </si>
  <si>
    <t>Sav građevni materijal i pribor prije ugradnje mora odobriti nadzorni inženjer.</t>
  </si>
  <si>
    <t xml:space="preserve">Izvođač radova dužan je za eventualne izmjene u toku građenja obavijestiti Investitora i nadzornog inženjera. </t>
  </si>
  <si>
    <t>Za svu ugrađenu opremu i materijal izvođač je dužan Investitoru predati isprave o sukladnosti i ostale dokaze kvalitete izvedenih radova  i ugrađenje opreme (pregled, ispitivanja, mjerenja i sl.).</t>
  </si>
  <si>
    <t xml:space="preserve">Prilikom nuđenja alternativnih proizvoda Izvođač OBVEZNO dodaje i dopunjava rubrike "tip" i "proizvođač" nuđene opreme. Sva ponuđena oprema mora biti jednakovrijednih ili povoljnijih tehničkih karakteristika u odnosu na opremu projektiranu i specificiranu ovim troškovnikom što je Izvođač prilikom nuđenja dužan i dokazati TEHNIČKIM PRORAČUNIMA (svjetlotehnički izračun, proračun kratkog spoja i slično) i KATALOŠKIM PODACIMA PROIZVOĐAČA te će se na istu zatražiti suglasnost projektanta i nazornog inženjera. </t>
  </si>
  <si>
    <t>U slučaju nuđenja alternativne opreme Investitor prije konačnog odabira najpovoljnijeg ponuditelja ima pravo zatražiti uzorke ponuđene opreme zbog provođenja eventualnih ispitivanja i ocjene jednakovrijednosti te je ponuditelj dužan iste dostaviti u roku od 5 radnih dana.</t>
  </si>
  <si>
    <t xml:space="preserve">Projektant: </t>
  </si>
  <si>
    <t>Marin Lučić, mag.ing.el.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</si>
</sst>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theme="1"/>
      <name val="Calibri"/>
      <family val="2"/>
      <charset val="238"/>
      <scheme val="minor"/>
    </font>
    <font>
      <sz val="11"/>
      <name val="Calibri"/>
      <family val="2"/>
      <charset val="238"/>
      <scheme val="minor"/>
    </font>
    <font>
      <sz val="8"/>
      <name val="Calibri"/>
      <family val="2"/>
      <scheme val="minor"/>
    </font>
    <font>
      <sz val="12"/>
      <color rgb="FF000000"/>
      <name val="Helvetica Neue"/>
    </font>
    <font>
      <sz val="10"/>
      <name val="Arial"/>
      <family val="2"/>
      <charset val="238"/>
    </font>
    <font>
      <sz val="11"/>
      <name val="Calibri"/>
      <family val="2"/>
      <scheme val="minor"/>
    </font>
    <font>
      <b/>
      <i/>
      <sz val="10"/>
      <color theme="1"/>
      <name val="Calibri"/>
      <family val="2"/>
      <scheme val="minor"/>
    </font>
    <font>
      <sz val="10"/>
      <color theme="1"/>
      <name val="Tahoma"/>
      <family val="2"/>
      <charset val="238"/>
    </font>
    <font>
      <b/>
      <sz val="18"/>
      <color theme="1"/>
      <name val="Calibri"/>
      <family val="2"/>
      <charset val="238"/>
      <scheme val="minor"/>
    </font>
    <font>
      <sz val="11"/>
      <name val="Times New Roman CE"/>
      <charset val="23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9" fontId="3" fillId="0" borderId="0" applyFont="0" applyFill="0" applyBorder="0" applyAlignment="0" applyProtection="0"/>
    <xf numFmtId="0" fontId="5" fillId="0" borderId="0"/>
    <xf numFmtId="0" fontId="2" fillId="0" borderId="0"/>
    <xf numFmtId="0" fontId="8" fillId="0" borderId="0"/>
    <xf numFmtId="0" fontId="12" fillId="0" borderId="0"/>
    <xf numFmtId="0" fontId="12" fillId="0" borderId="0"/>
    <xf numFmtId="0" fontId="14" fillId="0" borderId="0"/>
    <xf numFmtId="43" fontId="14" fillId="0" borderId="0" applyFont="0" applyFill="0" applyBorder="0" applyAlignment="0" applyProtection="0"/>
  </cellStyleXfs>
  <cellXfs count="90">
    <xf numFmtId="0" fontId="0" fillId="0" borderId="0" xfId="0"/>
    <xf numFmtId="0" fontId="0" fillId="0" borderId="1" xfId="0" applyBorder="1" applyAlignment="1">
      <alignment horizontal="center"/>
    </xf>
    <xf numFmtId="0" fontId="0" fillId="0" borderId="2" xfId="0" applyBorder="1" applyAlignment="1">
      <alignment horizontal="center"/>
    </xf>
    <xf numFmtId="0" fontId="4" fillId="3" borderId="8" xfId="0" applyFont="1" applyFill="1" applyBorder="1" applyAlignment="1">
      <alignment horizontal="center"/>
    </xf>
    <xf numFmtId="0" fontId="4" fillId="3" borderId="4" xfId="0" applyFont="1" applyFill="1" applyBorder="1" applyAlignment="1">
      <alignment horizontal="center"/>
    </xf>
    <xf numFmtId="9" fontId="4" fillId="3" borderId="4" xfId="1" applyFont="1" applyFill="1" applyBorder="1" applyAlignment="1">
      <alignment horizontal="center"/>
    </xf>
    <xf numFmtId="0" fontId="4" fillId="4" borderId="4" xfId="0" applyFont="1" applyFill="1" applyBorder="1" applyAlignment="1">
      <alignment horizontal="center"/>
    </xf>
    <xf numFmtId="4" fontId="0" fillId="0" borderId="0" xfId="0" applyNumberFormat="1"/>
    <xf numFmtId="4" fontId="4" fillId="3" borderId="8" xfId="0" applyNumberFormat="1" applyFont="1" applyFill="1" applyBorder="1" applyAlignment="1">
      <alignment horizontal="center"/>
    </xf>
    <xf numFmtId="4" fontId="0" fillId="0" borderId="2" xfId="0" applyNumberFormat="1" applyBorder="1" applyAlignment="1">
      <alignment horizontal="center"/>
    </xf>
    <xf numFmtId="4" fontId="0" fillId="0" borderId="1" xfId="0" applyNumberFormat="1" applyBorder="1" applyAlignment="1">
      <alignment horizontal="center"/>
    </xf>
    <xf numFmtId="4" fontId="4" fillId="3" borderId="4" xfId="0" applyNumberFormat="1" applyFont="1" applyFill="1" applyBorder="1" applyAlignment="1">
      <alignment horizontal="center"/>
    </xf>
    <xf numFmtId="4" fontId="4" fillId="4" borderId="4" xfId="0" applyNumberFormat="1" applyFont="1" applyFill="1" applyBorder="1" applyAlignment="1">
      <alignment horizontal="center"/>
    </xf>
    <xf numFmtId="0" fontId="0" fillId="0" borderId="2" xfId="0" applyBorder="1" applyAlignment="1">
      <alignment vertical="top" wrapText="1"/>
    </xf>
    <xf numFmtId="0" fontId="0" fillId="0" borderId="1" xfId="0" applyBorder="1" applyAlignment="1">
      <alignment vertical="top" wrapText="1"/>
    </xf>
    <xf numFmtId="0" fontId="0" fillId="0" borderId="6" xfId="0" applyBorder="1" applyAlignment="1">
      <alignment vertical="top" wrapText="1"/>
    </xf>
    <xf numFmtId="0" fontId="0" fillId="0" borderId="0" xfId="0" applyAlignment="1">
      <alignment vertical="top"/>
    </xf>
    <xf numFmtId="0" fontId="4" fillId="3" borderId="7" xfId="0" applyFont="1" applyFill="1" applyBorder="1" applyAlignment="1">
      <alignment horizontal="center" vertical="top"/>
    </xf>
    <xf numFmtId="0" fontId="0" fillId="0" borderId="1" xfId="0" applyBorder="1" applyAlignment="1">
      <alignment horizontal="center" vertical="top"/>
    </xf>
    <xf numFmtId="0" fontId="4" fillId="3" borderId="3" xfId="0" applyFont="1" applyFill="1" applyBorder="1" applyAlignment="1">
      <alignment horizontal="center" vertical="top"/>
    </xf>
    <xf numFmtId="0" fontId="5" fillId="4" borderId="3" xfId="0" applyFont="1" applyFill="1" applyBorder="1" applyAlignment="1">
      <alignment horizontal="center" vertical="top"/>
    </xf>
    <xf numFmtId="0" fontId="4" fillId="3" borderId="8" xfId="0" applyFont="1" applyFill="1" applyBorder="1" applyAlignment="1">
      <alignment horizontal="center" vertical="top"/>
    </xf>
    <xf numFmtId="0" fontId="4" fillId="3" borderId="4" xfId="0" applyFont="1" applyFill="1" applyBorder="1" applyAlignment="1">
      <alignment horizontal="left" vertical="top"/>
    </xf>
    <xf numFmtId="0" fontId="4" fillId="4" borderId="4" xfId="0" applyFont="1" applyFill="1" applyBorder="1" applyAlignment="1">
      <alignment horizontal="left" vertical="top"/>
    </xf>
    <xf numFmtId="4" fontId="0" fillId="0" borderId="0" xfId="0" applyNumberFormat="1" applyAlignment="1">
      <alignment horizontal="right"/>
    </xf>
    <xf numFmtId="4" fontId="4" fillId="3" borderId="9" xfId="0" applyNumberFormat="1" applyFont="1" applyFill="1" applyBorder="1" applyAlignment="1">
      <alignment horizontal="right"/>
    </xf>
    <xf numFmtId="4" fontId="0" fillId="0" borderId="2" xfId="0" applyNumberFormat="1" applyBorder="1" applyAlignment="1">
      <alignment horizontal="right"/>
    </xf>
    <xf numFmtId="4" fontId="4" fillId="3" borderId="5" xfId="0" applyNumberFormat="1" applyFont="1" applyFill="1" applyBorder="1" applyAlignment="1">
      <alignment horizontal="right"/>
    </xf>
    <xf numFmtId="4" fontId="4" fillId="4" borderId="5" xfId="0" applyNumberFormat="1" applyFont="1" applyFill="1" applyBorder="1" applyAlignment="1">
      <alignment horizontal="right"/>
    </xf>
    <xf numFmtId="4" fontId="0" fillId="0" borderId="1" xfId="0" applyNumberFormat="1" applyBorder="1" applyAlignment="1">
      <alignment horizontal="right"/>
    </xf>
    <xf numFmtId="0" fontId="0" fillId="0" borderId="0" xfId="0" applyBorder="1" applyAlignment="1">
      <alignment vertical="top"/>
    </xf>
    <xf numFmtId="0" fontId="0" fillId="0" borderId="0" xfId="0" applyBorder="1" applyAlignment="1">
      <alignment vertical="top" wrapText="1"/>
    </xf>
    <xf numFmtId="0" fontId="0" fillId="0" borderId="0" xfId="0" applyBorder="1"/>
    <xf numFmtId="4" fontId="0" fillId="0" borderId="0" xfId="0" applyNumberFormat="1" applyBorder="1"/>
    <xf numFmtId="4" fontId="0" fillId="0" borderId="0" xfId="0" applyNumberFormat="1" applyBorder="1" applyAlignment="1">
      <alignment horizontal="right"/>
    </xf>
    <xf numFmtId="0" fontId="0" fillId="0" borderId="1" xfId="0" applyFill="1" applyBorder="1" applyAlignment="1">
      <alignment vertical="top" wrapText="1"/>
    </xf>
    <xf numFmtId="0" fontId="4" fillId="0" borderId="0" xfId="0" applyFont="1" applyAlignment="1">
      <alignment vertical="top"/>
    </xf>
    <xf numFmtId="0" fontId="4" fillId="2" borderId="3" xfId="0" applyFont="1" applyFill="1" applyBorder="1" applyAlignment="1">
      <alignment horizontal="center" vertical="top"/>
    </xf>
    <xf numFmtId="0" fontId="4" fillId="2" borderId="4" xfId="0" applyFont="1" applyFill="1" applyBorder="1" applyAlignment="1">
      <alignment vertical="top"/>
    </xf>
    <xf numFmtId="0" fontId="4" fillId="2" borderId="4" xfId="0" applyFont="1" applyFill="1" applyBorder="1"/>
    <xf numFmtId="4" fontId="4" fillId="2" borderId="4" xfId="0" applyNumberFormat="1" applyFont="1" applyFill="1" applyBorder="1"/>
    <xf numFmtId="4" fontId="4" fillId="2" borderId="5" xfId="0" applyNumberFormat="1" applyFont="1" applyFill="1" applyBorder="1" applyAlignment="1">
      <alignment horizontal="right"/>
    </xf>
    <xf numFmtId="0" fontId="4" fillId="0" borderId="0" xfId="0" applyFont="1"/>
    <xf numFmtId="0" fontId="0" fillId="0" borderId="1" xfId="0" applyBorder="1"/>
    <xf numFmtId="4" fontId="0" fillId="0" borderId="1" xfId="0" applyNumberFormat="1" applyBorder="1"/>
    <xf numFmtId="4" fontId="4" fillId="2" borderId="12" xfId="0" applyNumberFormat="1" applyFont="1" applyFill="1" applyBorder="1" applyAlignment="1">
      <alignment horizontal="right"/>
    </xf>
    <xf numFmtId="0" fontId="4" fillId="2" borderId="11" xfId="0" applyFont="1" applyFill="1" applyBorder="1" applyAlignment="1">
      <alignment horizontal="left" vertical="top"/>
    </xf>
    <xf numFmtId="0" fontId="4" fillId="2" borderId="11" xfId="0" applyFont="1" applyFill="1" applyBorder="1" applyAlignment="1">
      <alignment horizontal="center"/>
    </xf>
    <xf numFmtId="4" fontId="4" fillId="2" borderId="11" xfId="0" applyNumberFormat="1" applyFont="1" applyFill="1" applyBorder="1" applyAlignment="1">
      <alignment horizontal="center"/>
    </xf>
    <xf numFmtId="0" fontId="5" fillId="2" borderId="3" xfId="0" applyFont="1" applyFill="1" applyBorder="1" applyAlignment="1">
      <alignment horizontal="center" vertical="top"/>
    </xf>
    <xf numFmtId="0" fontId="4" fillId="2" borderId="4" xfId="0" applyFont="1" applyFill="1" applyBorder="1" applyAlignment="1">
      <alignment horizontal="left" vertical="top"/>
    </xf>
    <xf numFmtId="0" fontId="4" fillId="2" borderId="4" xfId="0" applyFont="1" applyFill="1" applyBorder="1" applyAlignment="1">
      <alignment horizontal="center"/>
    </xf>
    <xf numFmtId="4" fontId="4" fillId="2" borderId="4" xfId="0" applyNumberFormat="1" applyFont="1" applyFill="1" applyBorder="1" applyAlignment="1">
      <alignment horizontal="center"/>
    </xf>
    <xf numFmtId="0" fontId="4" fillId="4" borderId="4" xfId="0" applyFont="1" applyFill="1" applyBorder="1" applyAlignment="1">
      <alignment horizontal="center" vertical="top"/>
    </xf>
    <xf numFmtId="4" fontId="0" fillId="0" borderId="6" xfId="0" applyNumberFormat="1" applyFill="1" applyBorder="1" applyAlignment="1">
      <alignment horizontal="center"/>
    </xf>
    <xf numFmtId="0" fontId="0" fillId="0" borderId="1" xfId="0" applyFill="1" applyBorder="1" applyAlignment="1">
      <alignment horizontal="center" vertical="top"/>
    </xf>
    <xf numFmtId="0" fontId="0" fillId="0" borderId="6" xfId="0" applyFill="1" applyBorder="1" applyAlignment="1">
      <alignment horizontal="center" vertical="top"/>
    </xf>
    <xf numFmtId="0" fontId="9" fillId="0" borderId="13" xfId="4" applyFont="1" applyBorder="1" applyAlignment="1">
      <alignment horizontal="center"/>
    </xf>
    <xf numFmtId="9" fontId="0" fillId="0" borderId="0" xfId="0" applyNumberFormat="1"/>
    <xf numFmtId="4" fontId="0" fillId="0" borderId="1" xfId="0" applyNumberFormat="1" applyFill="1" applyBorder="1" applyAlignment="1">
      <alignment horizontal="center"/>
    </xf>
    <xf numFmtId="0" fontId="0" fillId="0" borderId="2" xfId="0" applyBorder="1" applyAlignment="1" applyProtection="1">
      <alignment horizontal="left" vertical="top" wrapText="1"/>
      <protection locked="0"/>
    </xf>
    <xf numFmtId="49" fontId="0" fillId="0" borderId="2" xfId="0" applyNumberFormat="1" applyBorder="1" applyAlignment="1">
      <alignment horizontal="center"/>
    </xf>
    <xf numFmtId="2" fontId="0" fillId="0" borderId="2" xfId="0" applyNumberFormat="1" applyBorder="1" applyAlignment="1">
      <alignment horizontal="center"/>
    </xf>
    <xf numFmtId="0" fontId="0" fillId="0" borderId="1" xfId="0" applyBorder="1" applyAlignment="1" applyProtection="1">
      <alignment horizontal="left" vertical="top" wrapText="1"/>
      <protection locked="0"/>
    </xf>
    <xf numFmtId="49" fontId="0" fillId="0" borderId="1" xfId="0" applyNumberFormat="1" applyBorder="1" applyAlignment="1">
      <alignment horizontal="center"/>
    </xf>
    <xf numFmtId="2" fontId="0" fillId="0" borderId="1" xfId="0" applyNumberFormat="1" applyBorder="1" applyAlignment="1">
      <alignment horizontal="center"/>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6" fillId="0" borderId="1" xfId="0" applyFont="1" applyBorder="1" applyAlignment="1">
      <alignment vertical="top" wrapText="1"/>
    </xf>
    <xf numFmtId="0" fontId="0" fillId="0" borderId="6" xfId="0" applyBorder="1" applyAlignment="1">
      <alignment horizontal="center" vertical="top"/>
    </xf>
    <xf numFmtId="0" fontId="10" fillId="0" borderId="1" xfId="0" applyFont="1" applyBorder="1" applyAlignment="1">
      <alignment horizontal="center"/>
    </xf>
    <xf numFmtId="4" fontId="10" fillId="0" borderId="1" xfId="0" applyNumberFormat="1" applyFont="1" applyBorder="1" applyAlignment="1">
      <alignment horizontal="center"/>
    </xf>
    <xf numFmtId="0" fontId="0" fillId="0" borderId="2" xfId="0" applyFill="1" applyBorder="1" applyAlignment="1">
      <alignment horizontal="center" vertical="top"/>
    </xf>
    <xf numFmtId="0" fontId="0" fillId="0" borderId="14" xfId="0" applyFill="1" applyBorder="1" applyAlignment="1">
      <alignment horizontal="center" vertical="top"/>
    </xf>
    <xf numFmtId="0" fontId="11" fillId="0" borderId="0" xfId="0" applyFont="1"/>
    <xf numFmtId="0" fontId="1" fillId="0" borderId="1" xfId="0" applyFont="1" applyBorder="1" applyAlignment="1">
      <alignment vertical="top" wrapText="1"/>
    </xf>
    <xf numFmtId="0" fontId="0" fillId="0" borderId="14" xfId="0" applyBorder="1" applyAlignment="1">
      <alignment vertical="top" wrapText="1"/>
    </xf>
    <xf numFmtId="0" fontId="0" fillId="0" borderId="6" xfId="0" applyBorder="1" applyAlignment="1">
      <alignment horizontal="center"/>
    </xf>
    <xf numFmtId="4" fontId="0" fillId="0" borderId="6" xfId="0" applyNumberFormat="1" applyBorder="1" applyAlignment="1">
      <alignment horizontal="center"/>
    </xf>
    <xf numFmtId="4" fontId="0" fillId="0" borderId="15" xfId="0" applyNumberFormat="1" applyBorder="1" applyAlignment="1">
      <alignment horizontal="right"/>
    </xf>
    <xf numFmtId="4" fontId="0" fillId="0" borderId="16" xfId="0" applyNumberFormat="1" applyBorder="1" applyAlignment="1">
      <alignment horizontal="right"/>
    </xf>
    <xf numFmtId="4" fontId="0" fillId="0" borderId="17" xfId="0" applyNumberFormat="1" applyBorder="1" applyAlignment="1">
      <alignment horizontal="right"/>
    </xf>
    <xf numFmtId="0" fontId="0" fillId="0" borderId="14" xfId="0" applyBorder="1" applyAlignment="1">
      <alignment horizontal="center"/>
    </xf>
    <xf numFmtId="4" fontId="0" fillId="0" borderId="14" xfId="0" applyNumberFormat="1" applyBorder="1" applyAlignment="1">
      <alignment horizontal="center"/>
    </xf>
    <xf numFmtId="0" fontId="4" fillId="2" borderId="10" xfId="0" applyFont="1" applyFill="1" applyBorder="1" applyAlignment="1">
      <alignment horizontal="center" vertical="top"/>
    </xf>
    <xf numFmtId="2" fontId="0" fillId="0" borderId="0" xfId="0" applyNumberFormat="1" applyAlignment="1">
      <alignment vertical="top" wrapText="1"/>
    </xf>
    <xf numFmtId="2" fontId="13" fillId="0" borderId="0" xfId="0" applyNumberFormat="1" applyFont="1" applyAlignment="1">
      <alignment horizontal="center" vertical="center" wrapText="1"/>
    </xf>
    <xf numFmtId="2" fontId="0" fillId="0" borderId="0" xfId="0" applyNumberFormat="1" applyBorder="1" applyAlignment="1">
      <alignment vertical="top" wrapText="1"/>
    </xf>
    <xf numFmtId="0" fontId="0" fillId="0" borderId="0" xfId="0" applyAlignment="1">
      <alignment horizontal="center" vertical="top"/>
    </xf>
    <xf numFmtId="0" fontId="0" fillId="0" borderId="0" xfId="0" applyBorder="1" applyAlignment="1">
      <alignment horizontal="center" vertical="top"/>
    </xf>
  </cellXfs>
  <cellStyles count="9">
    <cellStyle name="Normal" xfId="0" builtinId="0"/>
    <cellStyle name="Normal 2" xfId="2" xr:uid="{00000000-0005-0000-0000-000002000000}"/>
    <cellStyle name="Normal 2 2" xfId="3" xr:uid="{C3ECD344-96C4-413F-83E3-C166B5B364C7}"/>
    <cellStyle name="Normal 3" xfId="5" xr:uid="{3E4D44BA-B1D8-4763-8463-9037A3E782C1}"/>
    <cellStyle name="Normal 3 2" xfId="6" xr:uid="{FEFC36C1-3426-437C-9CE3-451079BD9F97}"/>
    <cellStyle name="Normal 4" xfId="7" xr:uid="{9C60B5C6-94ED-40A3-B556-47ADD92C59CA}"/>
    <cellStyle name="Normal 64" xfId="4" xr:uid="{FD671134-FCA1-4CF4-9628-9C1F63C4E912}"/>
    <cellStyle name="Percent" xfId="1" builtinId="5"/>
    <cellStyle name="Zarez 2" xfId="8" xr:uid="{512E85E6-75C1-45D9-8316-E9B8560418EC}"/>
  </cellStyles>
  <dxfs count="15">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24994659260841701"/>
      </font>
      <fill>
        <patternFill>
          <bgColor theme="0" tint="-0.24994659260841701"/>
        </patternFill>
      </fill>
    </dxf>
    <dxf>
      <font>
        <color theme="0" tint="-0.14996795556505021"/>
      </font>
      <fill>
        <patternFill>
          <bgColor theme="0" tint="-0.14996795556505021"/>
        </patternFill>
      </fill>
    </dxf>
    <dxf>
      <font>
        <color theme="0" tint="-0.34998626667073579"/>
      </font>
      <fill>
        <patternFill>
          <bgColor theme="0" tint="-0.34998626667073579"/>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F3FD-5B7A-4822-91A2-9128B3C1BA10}">
  <sheetPr>
    <pageSetUpPr fitToPage="1"/>
  </sheetPr>
  <dimension ref="A4:U144"/>
  <sheetViews>
    <sheetView showGridLines="0" view="pageLayout" zoomScaleNormal="100" zoomScaleSheetLayoutView="100" workbookViewId="0">
      <selection activeCell="B13" sqref="B13"/>
    </sheetView>
  </sheetViews>
  <sheetFormatPr defaultRowHeight="15"/>
  <cols>
    <col min="1" max="1" width="16.42578125" style="88" customWidth="1"/>
    <col min="2" max="2" width="62.42578125" style="85" customWidth="1"/>
    <col min="4" max="4" width="9.140625" style="7"/>
    <col min="5" max="5" width="10" style="7" bestFit="1" customWidth="1"/>
    <col min="6" max="6" width="18" style="24" customWidth="1"/>
    <col min="7" max="7" width="10.140625" bestFit="1" customWidth="1"/>
  </cols>
  <sheetData>
    <row r="4" spans="1:21" ht="45">
      <c r="A4" s="88" t="s">
        <v>387</v>
      </c>
      <c r="B4" s="85" t="s">
        <v>388</v>
      </c>
    </row>
    <row r="6" spans="1:21">
      <c r="A6" s="88" t="s">
        <v>389</v>
      </c>
      <c r="B6" s="85" t="s">
        <v>390</v>
      </c>
    </row>
    <row r="9" spans="1:21">
      <c r="A9" s="88" t="s">
        <v>391</v>
      </c>
      <c r="B9" s="85" t="s">
        <v>392</v>
      </c>
    </row>
    <row r="13" spans="1:21" s="16" customFormat="1" ht="91.5" customHeight="1">
      <c r="A13" s="88"/>
      <c r="B13" s="86" t="s">
        <v>393</v>
      </c>
      <c r="C13"/>
      <c r="D13" s="7"/>
      <c r="E13" s="7"/>
      <c r="F13" s="24"/>
      <c r="G13"/>
      <c r="H13"/>
      <c r="I13"/>
      <c r="J13"/>
      <c r="K13"/>
      <c r="L13"/>
      <c r="M13"/>
      <c r="N13"/>
      <c r="O13"/>
      <c r="P13"/>
      <c r="Q13"/>
      <c r="R13"/>
      <c r="S13"/>
      <c r="T13"/>
      <c r="U13"/>
    </row>
    <row r="21" spans="1:6" ht="30">
      <c r="A21" s="88" t="s">
        <v>394</v>
      </c>
      <c r="B21" s="85" t="s">
        <v>395</v>
      </c>
    </row>
    <row r="22" spans="1:6">
      <c r="B22" s="85" t="s">
        <v>396</v>
      </c>
    </row>
    <row r="23" spans="1:6">
      <c r="B23" s="85" t="s">
        <v>397</v>
      </c>
    </row>
    <row r="30" spans="1:6">
      <c r="A30" s="89"/>
      <c r="B30" s="87"/>
      <c r="C30" s="32"/>
      <c r="D30" s="33"/>
      <c r="E30" s="33"/>
      <c r="F30" s="34"/>
    </row>
    <row r="31" spans="1:6">
      <c r="A31" s="89"/>
      <c r="B31" s="87"/>
      <c r="C31" s="32"/>
      <c r="D31" s="33"/>
      <c r="E31" s="33"/>
      <c r="F31" s="34"/>
    </row>
    <row r="32" spans="1:6">
      <c r="A32" s="89"/>
      <c r="B32" s="87"/>
      <c r="C32" s="32"/>
      <c r="D32" s="33"/>
      <c r="E32" s="33"/>
      <c r="F32" s="34"/>
    </row>
    <row r="33" spans="1:6">
      <c r="A33" s="89"/>
      <c r="B33" s="87"/>
      <c r="C33" s="32"/>
      <c r="D33" s="33"/>
      <c r="E33" s="33"/>
      <c r="F33" s="34"/>
    </row>
    <row r="34" spans="1:6">
      <c r="A34" s="89"/>
      <c r="B34" s="87"/>
      <c r="C34" s="32"/>
      <c r="D34" s="33"/>
      <c r="E34" s="33"/>
      <c r="F34" s="34"/>
    </row>
    <row r="35" spans="1:6">
      <c r="A35" s="89"/>
      <c r="B35" s="87"/>
      <c r="C35" s="32"/>
      <c r="D35" s="33"/>
      <c r="E35" s="33"/>
      <c r="F35" s="34"/>
    </row>
    <row r="36" spans="1:6">
      <c r="A36" s="89"/>
      <c r="B36" s="87"/>
      <c r="C36" s="32"/>
      <c r="D36" s="33"/>
      <c r="E36" s="33"/>
      <c r="F36" s="34"/>
    </row>
    <row r="37" spans="1:6">
      <c r="A37" s="89"/>
      <c r="B37" s="87"/>
      <c r="C37" s="32"/>
      <c r="D37" s="33"/>
      <c r="E37" s="33"/>
      <c r="F37" s="34"/>
    </row>
    <row r="38" spans="1:6">
      <c r="A38" s="89"/>
      <c r="B38" s="87"/>
      <c r="C38" s="32"/>
      <c r="D38" s="33"/>
      <c r="E38" s="33"/>
      <c r="F38" s="34"/>
    </row>
    <row r="39" spans="1:6">
      <c r="A39" s="89"/>
      <c r="B39" s="87"/>
      <c r="C39" s="32"/>
      <c r="D39" s="33"/>
      <c r="E39" s="33"/>
      <c r="F39" s="34"/>
    </row>
    <row r="40" spans="1:6">
      <c r="A40" s="89"/>
      <c r="B40" s="87"/>
      <c r="C40" s="32"/>
      <c r="D40" s="33"/>
      <c r="E40" s="33"/>
      <c r="F40" s="34"/>
    </row>
    <row r="41" spans="1:6">
      <c r="A41" s="89"/>
      <c r="B41" s="87"/>
      <c r="C41" s="32"/>
      <c r="D41" s="33"/>
      <c r="E41" s="33"/>
      <c r="F41" s="34"/>
    </row>
    <row r="42" spans="1:6">
      <c r="A42" s="89"/>
      <c r="B42" s="87"/>
      <c r="C42" s="32"/>
      <c r="D42" s="33"/>
      <c r="E42" s="33"/>
      <c r="F42" s="34"/>
    </row>
    <row r="43" spans="1:6">
      <c r="A43" s="89"/>
      <c r="B43" s="87"/>
      <c r="C43" s="32"/>
      <c r="D43" s="33"/>
      <c r="E43" s="33"/>
      <c r="F43" s="34"/>
    </row>
    <row r="44" spans="1:6">
      <c r="A44" s="89"/>
      <c r="B44" s="87"/>
      <c r="C44" s="32"/>
      <c r="D44" s="33"/>
      <c r="E44" s="33"/>
      <c r="F44" s="34"/>
    </row>
    <row r="45" spans="1:6">
      <c r="A45" s="89"/>
      <c r="B45" s="87"/>
      <c r="C45" s="32"/>
      <c r="D45" s="33"/>
      <c r="E45" s="33"/>
      <c r="F45" s="34"/>
    </row>
    <row r="46" spans="1:6">
      <c r="A46" s="89"/>
      <c r="B46" s="87"/>
      <c r="C46" s="32"/>
      <c r="D46" s="33"/>
      <c r="E46" s="33"/>
      <c r="F46" s="34"/>
    </row>
    <row r="47" spans="1:6">
      <c r="B47" s="87" t="s">
        <v>398</v>
      </c>
      <c r="C47" s="32"/>
      <c r="D47" s="33"/>
      <c r="E47" s="33"/>
      <c r="F47" s="34"/>
    </row>
    <row r="50" spans="2:2" ht="90">
      <c r="B50" s="85" t="s">
        <v>399</v>
      </c>
    </row>
    <row r="52" spans="2:2" ht="120">
      <c r="B52" s="85" t="s">
        <v>400</v>
      </c>
    </row>
    <row r="53" spans="2:2" ht="90">
      <c r="B53" s="85" t="s">
        <v>402</v>
      </c>
    </row>
    <row r="55" spans="2:2" ht="45">
      <c r="B55" s="85" t="s">
        <v>401</v>
      </c>
    </row>
    <row r="57" spans="2:2" ht="210">
      <c r="B57" s="85" t="s">
        <v>403</v>
      </c>
    </row>
    <row r="62" spans="2:2" ht="135">
      <c r="B62" s="85" t="s">
        <v>409</v>
      </c>
    </row>
    <row r="64" spans="2:2" ht="120">
      <c r="B64" s="85" t="s">
        <v>404</v>
      </c>
    </row>
    <row r="65" spans="2:2" ht="30">
      <c r="B65" s="85" t="s">
        <v>405</v>
      </c>
    </row>
    <row r="67" spans="2:2" ht="240">
      <c r="B67" s="85" t="s">
        <v>406</v>
      </c>
    </row>
    <row r="69" spans="2:2" ht="45">
      <c r="B69" s="85" t="s">
        <v>407</v>
      </c>
    </row>
    <row r="70" spans="2:2" ht="9.75" customHeight="1"/>
    <row r="71" spans="2:2" ht="90">
      <c r="B71" s="85" t="s">
        <v>410</v>
      </c>
    </row>
    <row r="76" spans="2:2" ht="165">
      <c r="B76" s="85" t="s">
        <v>408</v>
      </c>
    </row>
    <row r="80" spans="2:2">
      <c r="B80" s="85" t="s">
        <v>412</v>
      </c>
    </row>
    <row r="81" spans="2:2">
      <c r="B81" s="85" t="s">
        <v>411</v>
      </c>
    </row>
    <row r="104" ht="15" customHeight="1"/>
    <row r="106" ht="15" customHeight="1"/>
    <row r="108" ht="15" customHeight="1"/>
    <row r="110" ht="15" customHeight="1"/>
    <row r="112" ht="15" customHeight="1"/>
    <row r="114" spans="1:2" ht="15" customHeight="1"/>
    <row r="115" spans="1:2">
      <c r="B115" s="87" t="s">
        <v>413</v>
      </c>
    </row>
    <row r="116" spans="1:2" ht="15" customHeight="1"/>
    <row r="117" spans="1:2" ht="45">
      <c r="A117" s="88">
        <v>1</v>
      </c>
      <c r="B117" s="85" t="s">
        <v>414</v>
      </c>
    </row>
    <row r="118" spans="1:2" ht="15" customHeight="1"/>
    <row r="119" spans="1:2" ht="210">
      <c r="A119" s="88">
        <v>2</v>
      </c>
      <c r="B119" s="85" t="s">
        <v>415</v>
      </c>
    </row>
    <row r="121" spans="1:2" ht="300">
      <c r="A121" s="88">
        <v>3</v>
      </c>
      <c r="B121" s="85" t="s">
        <v>416</v>
      </c>
    </row>
    <row r="123" spans="1:2" ht="60">
      <c r="A123" s="88">
        <v>4</v>
      </c>
      <c r="B123" s="85" t="s">
        <v>417</v>
      </c>
    </row>
    <row r="129" spans="1:2" ht="150">
      <c r="A129" s="88">
        <v>5</v>
      </c>
      <c r="B129" s="85" t="s">
        <v>418</v>
      </c>
    </row>
    <row r="132" spans="1:2" ht="30">
      <c r="A132" s="88">
        <v>6</v>
      </c>
      <c r="B132" s="85" t="s">
        <v>419</v>
      </c>
    </row>
    <row r="134" spans="1:2" ht="30">
      <c r="A134" s="88">
        <v>7</v>
      </c>
      <c r="B134" s="85" t="s">
        <v>420</v>
      </c>
    </row>
    <row r="137" spans="1:2" ht="45">
      <c r="A137" s="88">
        <v>8</v>
      </c>
      <c r="B137" s="85" t="s">
        <v>421</v>
      </c>
    </row>
    <row r="139" spans="1:2" ht="135">
      <c r="A139" s="88">
        <v>9</v>
      </c>
      <c r="B139" s="85" t="s">
        <v>422</v>
      </c>
    </row>
    <row r="141" spans="1:2" ht="75">
      <c r="A141" s="88">
        <v>10</v>
      </c>
      <c r="B141" s="85" t="s">
        <v>423</v>
      </c>
    </row>
    <row r="143" spans="1:2">
      <c r="B143" s="85" t="s">
        <v>424</v>
      </c>
    </row>
    <row r="144" spans="1:2">
      <c r="B144" s="85" t="s">
        <v>425</v>
      </c>
    </row>
  </sheetData>
  <sheetProtection algorithmName="SHA-512" hashValue="ocbh3fWQiD3HINz8gWSO5cvos32Sz90jSfrg/DmZ/Wp28uk3XaSJ0Dm9cEA46AnkJN3ZDsfz6i6kqxGO2O8gPw==" saltValue="3wP6HdqwQAsaqOf8i6Da2Q==" spinCount="100000" sheet="1" objects="1" scenarios="1"/>
  <pageMargins left="0.7" right="0.7" top="0.75" bottom="0.75" header="0.3" footer="0.3"/>
  <pageSetup paperSize="9" fitToHeight="0" orientation="portrait" r:id="rId1"/>
  <headerFooter>
    <oddHeader>&amp;L&amp;G&amp;RBr. projekta: IZ 21/21
                      List br.:&amp;P</oddHeader>
    <oddFooter>&amp;CGRAĐEVINA:  INTERNA CESTA PROIZVODNE NAMJENE I2, SOBOLI
TROŠKOVNIK - OPĆE NAPOMENE
Rijeka, ožujak 2021.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3"/>
  <sheetViews>
    <sheetView showGridLines="0" view="pageLayout" topLeftCell="A169" zoomScaleNormal="100" zoomScaleSheetLayoutView="100" workbookViewId="0">
      <selection activeCell="E173" sqref="E173"/>
    </sheetView>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6" ht="15.75" thickBot="1">
      <c r="B1" s="36" t="s">
        <v>85</v>
      </c>
    </row>
    <row r="2" spans="1:6" ht="15.75" thickBot="1">
      <c r="A2" s="49"/>
      <c r="B2" s="50" t="s">
        <v>148</v>
      </c>
      <c r="C2" s="51"/>
      <c r="D2" s="52"/>
      <c r="E2" s="52"/>
      <c r="F2" s="41"/>
    </row>
    <row r="3" spans="1:6" ht="15.75" thickBot="1">
      <c r="B3" s="36"/>
    </row>
    <row r="4" spans="1:6" ht="15.75" thickBot="1">
      <c r="A4" s="37" t="s">
        <v>6</v>
      </c>
      <c r="B4" s="38" t="s">
        <v>7</v>
      </c>
      <c r="C4" s="39"/>
      <c r="D4" s="40"/>
      <c r="E4" s="40"/>
      <c r="F4" s="41"/>
    </row>
    <row r="5" spans="1:6" ht="15.75" thickBot="1">
      <c r="A5" s="17" t="s">
        <v>0</v>
      </c>
      <c r="B5" s="21" t="s">
        <v>1</v>
      </c>
      <c r="C5" s="3" t="s">
        <v>2</v>
      </c>
      <c r="D5" s="8" t="s">
        <v>3</v>
      </c>
      <c r="E5" s="8" t="s">
        <v>4</v>
      </c>
      <c r="F5" s="25" t="s">
        <v>5</v>
      </c>
    </row>
    <row r="6" spans="1:6" ht="144.75" customHeight="1">
      <c r="A6" s="55">
        <v>1</v>
      </c>
      <c r="B6" s="15" t="s">
        <v>39</v>
      </c>
      <c r="C6" s="57" t="s">
        <v>8</v>
      </c>
      <c r="D6" s="10">
        <v>960</v>
      </c>
      <c r="E6" s="54"/>
      <c r="F6" s="26" t="str">
        <f t="shared" ref="F6:F7" si="0">IF(E6&lt;&gt;0,D6*E6,"")</f>
        <v/>
      </c>
    </row>
    <row r="7" spans="1:6" ht="150">
      <c r="A7" s="55">
        <v>2</v>
      </c>
      <c r="B7" s="14" t="s">
        <v>28</v>
      </c>
      <c r="C7" s="1" t="s">
        <v>165</v>
      </c>
      <c r="D7" s="10">
        <v>1</v>
      </c>
      <c r="E7" s="10"/>
      <c r="F7" s="29" t="str">
        <f t="shared" si="0"/>
        <v/>
      </c>
    </row>
    <row r="8" spans="1:6" ht="90" customHeight="1">
      <c r="A8" s="55">
        <v>3</v>
      </c>
      <c r="B8" s="14" t="s">
        <v>27</v>
      </c>
      <c r="C8" s="1" t="s">
        <v>8</v>
      </c>
      <c r="D8" s="10">
        <v>302</v>
      </c>
      <c r="E8" s="10"/>
      <c r="F8" s="26" t="str">
        <f>IF(E8&lt;&gt;0,D8*E8,"")</f>
        <v/>
      </c>
    </row>
    <row r="9" spans="1:6" ht="133.5" customHeight="1">
      <c r="A9" s="55">
        <v>4</v>
      </c>
      <c r="B9" s="14" t="s">
        <v>40</v>
      </c>
      <c r="C9" s="1" t="s">
        <v>9</v>
      </c>
      <c r="D9" s="10">
        <v>12</v>
      </c>
      <c r="E9" s="10"/>
      <c r="F9" s="26" t="str">
        <f>IF(E9&lt;&gt;0,D9*E9,"")</f>
        <v/>
      </c>
    </row>
    <row r="10" spans="1:6" ht="75" customHeight="1">
      <c r="A10" s="55">
        <v>5</v>
      </c>
      <c r="B10" s="14" t="s">
        <v>41</v>
      </c>
      <c r="C10" s="1" t="s">
        <v>10</v>
      </c>
      <c r="D10" s="10">
        <v>312</v>
      </c>
      <c r="E10" s="10"/>
      <c r="F10" s="26" t="str">
        <f>IF(E10&lt;&gt;0,D10*E10,"")</f>
        <v/>
      </c>
    </row>
    <row r="11" spans="1:6" ht="129" customHeight="1">
      <c r="A11" s="55">
        <v>6</v>
      </c>
      <c r="B11" s="14" t="s">
        <v>42</v>
      </c>
      <c r="C11" s="1" t="s">
        <v>10</v>
      </c>
      <c r="D11" s="10">
        <v>1702</v>
      </c>
      <c r="E11" s="10"/>
      <c r="F11" s="26" t="str">
        <f>IF(E11&lt;&gt;0,D11*E11,"")</f>
        <v/>
      </c>
    </row>
    <row r="12" spans="1:6" ht="90">
      <c r="A12" s="55">
        <v>7</v>
      </c>
      <c r="B12" s="14" t="s">
        <v>364</v>
      </c>
      <c r="C12" s="1" t="s">
        <v>10</v>
      </c>
      <c r="D12" s="10">
        <v>2500</v>
      </c>
      <c r="E12" s="10"/>
      <c r="F12" s="29" t="str">
        <f t="shared" ref="F12:F20" si="1">IF(E12&lt;&gt;0,D12*E12,"")</f>
        <v/>
      </c>
    </row>
    <row r="13" spans="1:6" ht="75">
      <c r="A13" s="55">
        <v>8</v>
      </c>
      <c r="B13" s="14" t="s">
        <v>31</v>
      </c>
      <c r="C13" s="1"/>
      <c r="D13" s="10"/>
      <c r="E13" s="10"/>
      <c r="F13" s="29" t="str">
        <f t="shared" si="1"/>
        <v/>
      </c>
    </row>
    <row r="14" spans="1:6">
      <c r="A14" s="55" t="s">
        <v>24</v>
      </c>
      <c r="B14" s="14" t="s">
        <v>32</v>
      </c>
      <c r="C14" s="1" t="s">
        <v>11</v>
      </c>
      <c r="D14" s="10">
        <v>20</v>
      </c>
      <c r="E14" s="10"/>
      <c r="F14" s="29" t="str">
        <f t="shared" si="1"/>
        <v/>
      </c>
    </row>
    <row r="15" spans="1:6">
      <c r="A15" s="55" t="s">
        <v>25</v>
      </c>
      <c r="B15" s="14" t="s">
        <v>33</v>
      </c>
      <c r="C15" s="1" t="s">
        <v>11</v>
      </c>
      <c r="D15" s="10">
        <v>25</v>
      </c>
      <c r="E15" s="10"/>
      <c r="F15" s="29" t="str">
        <f t="shared" si="1"/>
        <v/>
      </c>
    </row>
    <row r="16" spans="1:6">
      <c r="A16" s="55" t="s">
        <v>26</v>
      </c>
      <c r="B16" s="14" t="s">
        <v>34</v>
      </c>
      <c r="C16" s="1" t="s">
        <v>11</v>
      </c>
      <c r="D16" s="10">
        <v>30</v>
      </c>
      <c r="E16" s="10"/>
      <c r="F16" s="29" t="str">
        <f t="shared" si="1"/>
        <v/>
      </c>
    </row>
    <row r="17" spans="1:6" ht="75">
      <c r="A17" s="55">
        <v>9</v>
      </c>
      <c r="B17" s="14" t="s">
        <v>35</v>
      </c>
      <c r="C17" s="1"/>
      <c r="D17" s="10"/>
      <c r="E17" s="10"/>
      <c r="F17" s="29" t="str">
        <f t="shared" si="1"/>
        <v/>
      </c>
    </row>
    <row r="18" spans="1:6">
      <c r="A18" s="55" t="s">
        <v>24</v>
      </c>
      <c r="B18" s="14" t="s">
        <v>32</v>
      </c>
      <c r="C18" s="1" t="s">
        <v>11</v>
      </c>
      <c r="D18" s="10">
        <v>20</v>
      </c>
      <c r="E18" s="10"/>
      <c r="F18" s="29" t="str">
        <f t="shared" si="1"/>
        <v/>
      </c>
    </row>
    <row r="19" spans="1:6">
      <c r="A19" s="55" t="s">
        <v>25</v>
      </c>
      <c r="B19" s="14" t="s">
        <v>33</v>
      </c>
      <c r="C19" s="1" t="s">
        <v>11</v>
      </c>
      <c r="D19" s="10">
        <v>25</v>
      </c>
      <c r="E19" s="10"/>
      <c r="F19" s="29" t="str">
        <f t="shared" si="1"/>
        <v/>
      </c>
    </row>
    <row r="20" spans="1:6">
      <c r="A20" s="55" t="s">
        <v>26</v>
      </c>
      <c r="B20" s="14" t="s">
        <v>34</v>
      </c>
      <c r="C20" s="1" t="s">
        <v>11</v>
      </c>
      <c r="D20" s="10">
        <v>30</v>
      </c>
      <c r="E20" s="10"/>
      <c r="F20" s="29" t="str">
        <f t="shared" si="1"/>
        <v/>
      </c>
    </row>
    <row r="21" spans="1:6" ht="105">
      <c r="A21" s="55">
        <v>10</v>
      </c>
      <c r="B21" s="14" t="s">
        <v>30</v>
      </c>
      <c r="C21" s="1"/>
      <c r="D21" s="10"/>
      <c r="E21" s="10"/>
      <c r="F21" s="29"/>
    </row>
    <row r="22" spans="1:6" ht="30.75" customHeight="1">
      <c r="A22" s="55" t="s">
        <v>24</v>
      </c>
      <c r="B22" s="14" t="s">
        <v>45</v>
      </c>
      <c r="C22" s="1" t="s">
        <v>11</v>
      </c>
      <c r="D22" s="10">
        <v>1</v>
      </c>
      <c r="E22" s="10"/>
      <c r="F22" s="26" t="str">
        <f t="shared" ref="F22:F32" si="2">IF(E22&lt;&gt;0,D22*E22,"")</f>
        <v/>
      </c>
    </row>
    <row r="23" spans="1:6" ht="30">
      <c r="A23" s="55" t="s">
        <v>25</v>
      </c>
      <c r="B23" s="14" t="s">
        <v>43</v>
      </c>
      <c r="C23" s="1" t="s">
        <v>11</v>
      </c>
      <c r="D23" s="10">
        <v>1</v>
      </c>
      <c r="E23" s="10"/>
      <c r="F23" s="26" t="str">
        <f t="shared" si="2"/>
        <v/>
      </c>
    </row>
    <row r="24" spans="1:6" ht="30">
      <c r="A24" s="55" t="s">
        <v>26</v>
      </c>
      <c r="B24" s="14" t="s">
        <v>44</v>
      </c>
      <c r="C24" s="1" t="s">
        <v>11</v>
      </c>
      <c r="D24" s="10">
        <v>1</v>
      </c>
      <c r="E24" s="10"/>
      <c r="F24" s="29" t="str">
        <f t="shared" si="2"/>
        <v/>
      </c>
    </row>
    <row r="25" spans="1:6" ht="30">
      <c r="A25" s="55" t="s">
        <v>46</v>
      </c>
      <c r="B25" s="14" t="s">
        <v>47</v>
      </c>
      <c r="C25" s="1" t="s">
        <v>11</v>
      </c>
      <c r="D25" s="10">
        <v>1</v>
      </c>
      <c r="E25" s="10"/>
      <c r="F25" s="29" t="str">
        <f t="shared" ref="F25" si="3">IF(E25&lt;&gt;0,D25*E25,"")</f>
        <v/>
      </c>
    </row>
    <row r="26" spans="1:6" ht="114.75" customHeight="1">
      <c r="A26" s="55">
        <v>11</v>
      </c>
      <c r="B26" s="14" t="s">
        <v>48</v>
      </c>
      <c r="C26" s="1" t="s">
        <v>11</v>
      </c>
      <c r="D26" s="10">
        <v>6</v>
      </c>
      <c r="E26" s="10"/>
      <c r="F26" s="29" t="str">
        <f t="shared" si="2"/>
        <v/>
      </c>
    </row>
    <row r="27" spans="1:6" ht="114.75" customHeight="1">
      <c r="A27" s="55">
        <v>12</v>
      </c>
      <c r="B27" s="14" t="s">
        <v>365</v>
      </c>
      <c r="C27" s="1" t="s">
        <v>23</v>
      </c>
      <c r="D27" s="10">
        <v>1</v>
      </c>
      <c r="E27" s="10"/>
      <c r="F27" s="29" t="str">
        <f t="shared" si="2"/>
        <v/>
      </c>
    </row>
    <row r="28" spans="1:6" ht="75">
      <c r="A28" s="55">
        <v>13</v>
      </c>
      <c r="B28" s="14" t="s">
        <v>53</v>
      </c>
      <c r="C28" s="1" t="s">
        <v>11</v>
      </c>
      <c r="D28" s="10">
        <v>3</v>
      </c>
      <c r="E28" s="10"/>
      <c r="F28" s="26" t="str">
        <f t="shared" ref="F28:F31" si="4">IF(E28&lt;&gt;0,D28*E28,"")</f>
        <v/>
      </c>
    </row>
    <row r="29" spans="1:6" ht="75">
      <c r="A29" s="55">
        <v>14</v>
      </c>
      <c r="B29" s="14" t="s">
        <v>49</v>
      </c>
      <c r="C29" s="1" t="s">
        <v>11</v>
      </c>
      <c r="D29" s="10">
        <v>5</v>
      </c>
      <c r="E29" s="10"/>
      <c r="F29" s="26" t="str">
        <f t="shared" si="4"/>
        <v/>
      </c>
    </row>
    <row r="30" spans="1:6" ht="90">
      <c r="A30" s="55">
        <v>15</v>
      </c>
      <c r="B30" s="14" t="s">
        <v>176</v>
      </c>
      <c r="C30" s="1" t="s">
        <v>11</v>
      </c>
      <c r="D30" s="10">
        <v>1</v>
      </c>
      <c r="E30" s="10"/>
      <c r="F30" s="26" t="str">
        <f t="shared" si="4"/>
        <v/>
      </c>
    </row>
    <row r="31" spans="1:6" ht="90">
      <c r="A31" s="55">
        <v>16</v>
      </c>
      <c r="B31" s="14" t="s">
        <v>50</v>
      </c>
      <c r="C31" s="1" t="s">
        <v>11</v>
      </c>
      <c r="D31" s="10">
        <v>1</v>
      </c>
      <c r="E31" s="10"/>
      <c r="F31" s="29" t="str">
        <f t="shared" si="4"/>
        <v/>
      </c>
    </row>
    <row r="32" spans="1:6" ht="90.75" thickBot="1">
      <c r="A32" s="55">
        <v>17</v>
      </c>
      <c r="B32" s="14" t="s">
        <v>51</v>
      </c>
      <c r="C32" s="1" t="s">
        <v>52</v>
      </c>
      <c r="D32" s="10">
        <v>5</v>
      </c>
      <c r="E32" s="10"/>
      <c r="F32" s="26" t="str">
        <f t="shared" si="2"/>
        <v/>
      </c>
    </row>
    <row r="33" spans="1:21" s="42" customFormat="1" ht="15.75" thickBot="1">
      <c r="A33" s="37" t="s">
        <v>6</v>
      </c>
      <c r="B33" s="38" t="s">
        <v>366</v>
      </c>
      <c r="C33" s="39"/>
      <c r="D33" s="40"/>
      <c r="E33" s="40"/>
      <c r="F33" s="41">
        <f>SUM(F6:F32)</f>
        <v>0</v>
      </c>
    </row>
    <row r="34" spans="1:21" ht="15.75" thickBot="1"/>
    <row r="35" spans="1:21" s="42" customFormat="1" ht="15.75" thickBot="1">
      <c r="A35" s="37" t="s">
        <v>12</v>
      </c>
      <c r="B35" s="38" t="s">
        <v>54</v>
      </c>
      <c r="C35" s="39"/>
      <c r="D35" s="40"/>
      <c r="E35" s="40"/>
      <c r="F35" s="41"/>
    </row>
    <row r="36" spans="1:21" ht="15.75" thickBot="1">
      <c r="A36" s="17" t="s">
        <v>0</v>
      </c>
      <c r="B36" s="21" t="s">
        <v>1</v>
      </c>
      <c r="C36" s="3" t="s">
        <v>2</v>
      </c>
      <c r="D36" s="8" t="s">
        <v>3</v>
      </c>
      <c r="E36" s="8" t="s">
        <v>4</v>
      </c>
      <c r="F36" s="25" t="s">
        <v>5</v>
      </c>
    </row>
    <row r="37" spans="1:21" ht="60">
      <c r="A37" s="72">
        <v>1</v>
      </c>
      <c r="B37" s="13" t="s">
        <v>61</v>
      </c>
      <c r="C37" s="2" t="s">
        <v>9</v>
      </c>
      <c r="D37" s="9">
        <v>710</v>
      </c>
      <c r="E37" s="9"/>
      <c r="F37" s="26" t="str">
        <f t="shared" ref="F37:F49" si="5">IF(E37&lt;&gt;0,D37*E37,"")</f>
        <v/>
      </c>
    </row>
    <row r="38" spans="1:21" ht="120">
      <c r="A38" s="72">
        <v>2</v>
      </c>
      <c r="B38" s="13" t="s">
        <v>57</v>
      </c>
      <c r="C38" s="2"/>
      <c r="D38" s="9"/>
      <c r="E38" s="9"/>
      <c r="F38" s="26"/>
    </row>
    <row r="39" spans="1:21">
      <c r="A39" s="72" t="s">
        <v>24</v>
      </c>
      <c r="B39" s="13" t="s">
        <v>62</v>
      </c>
      <c r="C39" s="2" t="s">
        <v>9</v>
      </c>
      <c r="D39" s="9">
        <v>294</v>
      </c>
      <c r="E39" s="9"/>
      <c r="F39" s="26" t="str">
        <f t="shared" ref="F39" si="6">IF(E39&lt;&gt;0,D39*E39,"")</f>
        <v/>
      </c>
      <c r="L39" s="58"/>
      <c r="R39" s="58"/>
      <c r="U39" s="58"/>
    </row>
    <row r="40" spans="1:21">
      <c r="A40" s="72" t="s">
        <v>25</v>
      </c>
      <c r="B40" s="13" t="s">
        <v>63</v>
      </c>
      <c r="C40" s="2" t="s">
        <v>9</v>
      </c>
      <c r="D40" s="9">
        <v>42</v>
      </c>
      <c r="E40" s="9"/>
      <c r="F40" s="26" t="str">
        <f t="shared" ref="F40" si="7">IF(E40&lt;&gt;0,D40*E40,"")</f>
        <v/>
      </c>
      <c r="L40" s="58"/>
      <c r="R40" s="58"/>
      <c r="U40" s="58"/>
    </row>
    <row r="41" spans="1:21" ht="120">
      <c r="A41" s="72">
        <v>3</v>
      </c>
      <c r="B41" s="13" t="s">
        <v>55</v>
      </c>
      <c r="C41" s="2"/>
      <c r="D41" s="9"/>
      <c r="E41" s="9"/>
      <c r="F41" s="26"/>
      <c r="L41" s="58"/>
    </row>
    <row r="42" spans="1:21">
      <c r="A42" s="72" t="s">
        <v>24</v>
      </c>
      <c r="B42" s="13" t="s">
        <v>62</v>
      </c>
      <c r="C42" s="2" t="s">
        <v>9</v>
      </c>
      <c r="D42" s="9">
        <v>4700</v>
      </c>
      <c r="E42" s="9"/>
      <c r="F42" s="26" t="str">
        <f t="shared" ref="F42:F43" si="8">IF(E42&lt;&gt;0,D42*E42,"")</f>
        <v/>
      </c>
      <c r="L42" s="58"/>
    </row>
    <row r="43" spans="1:21">
      <c r="A43" s="72" t="s">
        <v>25</v>
      </c>
      <c r="B43" s="13" t="s">
        <v>63</v>
      </c>
      <c r="C43" s="2" t="s">
        <v>9</v>
      </c>
      <c r="D43" s="9">
        <v>670</v>
      </c>
      <c r="E43" s="9"/>
      <c r="F43" s="26" t="str">
        <f t="shared" si="8"/>
        <v/>
      </c>
      <c r="L43" s="58"/>
    </row>
    <row r="44" spans="1:21" ht="120">
      <c r="A44" s="72">
        <v>4</v>
      </c>
      <c r="B44" s="13" t="s">
        <v>56</v>
      </c>
      <c r="C44" s="2"/>
      <c r="D44" s="9"/>
      <c r="E44" s="9"/>
      <c r="F44" s="26"/>
    </row>
    <row r="45" spans="1:21">
      <c r="A45" s="72" t="s">
        <v>24</v>
      </c>
      <c r="B45" s="13" t="s">
        <v>62</v>
      </c>
      <c r="C45" s="2" t="s">
        <v>9</v>
      </c>
      <c r="D45" s="9">
        <v>881</v>
      </c>
      <c r="E45" s="9"/>
      <c r="F45" s="26" t="str">
        <f t="shared" ref="F45:F46" si="9">IF(E45&lt;&gt;0,D45*E45,"")</f>
        <v/>
      </c>
    </row>
    <row r="46" spans="1:21">
      <c r="A46" s="72" t="s">
        <v>25</v>
      </c>
      <c r="B46" s="13" t="s">
        <v>63</v>
      </c>
      <c r="C46" s="2" t="s">
        <v>9</v>
      </c>
      <c r="D46" s="9">
        <v>125</v>
      </c>
      <c r="E46" s="9"/>
      <c r="F46" s="26" t="str">
        <f t="shared" si="9"/>
        <v/>
      </c>
    </row>
    <row r="47" spans="1:21" ht="150">
      <c r="A47" s="72">
        <v>5</v>
      </c>
      <c r="B47" s="13" t="s">
        <v>64</v>
      </c>
      <c r="C47" s="2"/>
      <c r="D47" s="9"/>
      <c r="E47" s="9"/>
      <c r="F47" s="26" t="str">
        <f t="shared" si="5"/>
        <v/>
      </c>
    </row>
    <row r="48" spans="1:21">
      <c r="A48" s="72" t="s">
        <v>24</v>
      </c>
      <c r="B48" s="13" t="s">
        <v>62</v>
      </c>
      <c r="C48" s="2" t="s">
        <v>9</v>
      </c>
      <c r="D48" s="9">
        <v>3360</v>
      </c>
      <c r="E48" s="9"/>
      <c r="F48" s="26" t="str">
        <f t="shared" si="5"/>
        <v/>
      </c>
    </row>
    <row r="49" spans="1:6">
      <c r="A49" s="72" t="s">
        <v>25</v>
      </c>
      <c r="B49" s="13" t="s">
        <v>63</v>
      </c>
      <c r="C49" s="2" t="s">
        <v>9</v>
      </c>
      <c r="D49" s="9">
        <v>522</v>
      </c>
      <c r="E49" s="9"/>
      <c r="F49" s="26" t="str">
        <f t="shared" si="5"/>
        <v/>
      </c>
    </row>
    <row r="50" spans="1:6" ht="180">
      <c r="A50" s="72">
        <v>6</v>
      </c>
      <c r="B50" s="13" t="s">
        <v>367</v>
      </c>
      <c r="C50" s="2"/>
      <c r="D50" s="9"/>
      <c r="E50" s="9"/>
      <c r="F50" s="26" t="str">
        <f t="shared" ref="F50:F52" si="10">IF(E50&lt;&gt;0,D50*E50,"")</f>
        <v/>
      </c>
    </row>
    <row r="51" spans="1:6">
      <c r="A51" s="72" t="s">
        <v>24</v>
      </c>
      <c r="B51" s="13" t="s">
        <v>62</v>
      </c>
      <c r="C51" s="2" t="s">
        <v>9</v>
      </c>
      <c r="D51" s="9">
        <v>2240</v>
      </c>
      <c r="E51" s="9"/>
      <c r="F51" s="26" t="str">
        <f t="shared" si="10"/>
        <v/>
      </c>
    </row>
    <row r="52" spans="1:6">
      <c r="A52" s="72" t="s">
        <v>25</v>
      </c>
      <c r="B52" s="13" t="s">
        <v>63</v>
      </c>
      <c r="C52" s="2" t="s">
        <v>9</v>
      </c>
      <c r="D52" s="9">
        <v>348</v>
      </c>
      <c r="E52" s="9"/>
      <c r="F52" s="26" t="str">
        <f t="shared" si="10"/>
        <v/>
      </c>
    </row>
    <row r="53" spans="1:6" ht="110.25" customHeight="1">
      <c r="A53" s="55">
        <v>7</v>
      </c>
      <c r="B53" s="14" t="s">
        <v>368</v>
      </c>
      <c r="C53" s="1"/>
      <c r="D53" s="10"/>
      <c r="E53" s="10"/>
      <c r="F53" s="29" t="str">
        <f t="shared" ref="F53:F65" si="11">IF(E53&lt;&gt;0,D53*E53,"")</f>
        <v/>
      </c>
    </row>
    <row r="54" spans="1:6">
      <c r="A54" s="72" t="s">
        <v>24</v>
      </c>
      <c r="B54" s="13" t="s">
        <v>62</v>
      </c>
      <c r="C54" s="1" t="s">
        <v>10</v>
      </c>
      <c r="D54" s="9">
        <v>11900</v>
      </c>
      <c r="E54" s="9"/>
      <c r="F54" s="26" t="str">
        <f t="shared" si="11"/>
        <v/>
      </c>
    </row>
    <row r="55" spans="1:6">
      <c r="A55" s="72" t="s">
        <v>25</v>
      </c>
      <c r="B55" s="13" t="s">
        <v>63</v>
      </c>
      <c r="C55" s="1" t="s">
        <v>10</v>
      </c>
      <c r="D55" s="9">
        <v>2300</v>
      </c>
      <c r="E55" s="9"/>
      <c r="F55" s="26" t="str">
        <f t="shared" si="11"/>
        <v/>
      </c>
    </row>
    <row r="56" spans="1:6">
      <c r="A56" s="55">
        <v>8</v>
      </c>
      <c r="B56" s="14" t="s">
        <v>37</v>
      </c>
      <c r="C56" s="43"/>
      <c r="D56" s="44"/>
      <c r="E56" s="44"/>
      <c r="F56" s="29"/>
    </row>
    <row r="57" spans="1:6" ht="105">
      <c r="A57" s="55" t="s">
        <v>24</v>
      </c>
      <c r="B57" s="14" t="s">
        <v>65</v>
      </c>
      <c r="C57" s="1"/>
      <c r="D57" s="10"/>
      <c r="E57" s="10"/>
      <c r="F57" s="29"/>
    </row>
    <row r="58" spans="1:6">
      <c r="A58" s="55" t="s">
        <v>66</v>
      </c>
      <c r="B58" s="13" t="s">
        <v>62</v>
      </c>
      <c r="C58" s="1" t="s">
        <v>9</v>
      </c>
      <c r="D58" s="10">
        <v>3360</v>
      </c>
      <c r="E58" s="10"/>
      <c r="F58" s="29" t="str">
        <f>IF(E58&lt;&gt;0,D58*E58,"")</f>
        <v/>
      </c>
    </row>
    <row r="59" spans="1:6">
      <c r="A59" s="55" t="s">
        <v>67</v>
      </c>
      <c r="B59" s="13" t="s">
        <v>63</v>
      </c>
      <c r="C59" s="1" t="s">
        <v>9</v>
      </c>
      <c r="D59" s="10">
        <v>522</v>
      </c>
      <c r="E59" s="10"/>
      <c r="F59" s="29" t="str">
        <f>IF(E59&lt;&gt;0,D59*E59,"")</f>
        <v/>
      </c>
    </row>
    <row r="60" spans="1:6" ht="105">
      <c r="A60" s="55" t="s">
        <v>25</v>
      </c>
      <c r="B60" s="14" t="s">
        <v>58</v>
      </c>
      <c r="C60" s="1"/>
      <c r="D60" s="10"/>
      <c r="E60" s="10"/>
      <c r="F60" s="29"/>
    </row>
    <row r="61" spans="1:6">
      <c r="A61" s="55" t="s">
        <v>66</v>
      </c>
      <c r="B61" s="13" t="s">
        <v>62</v>
      </c>
      <c r="C61" s="1" t="s">
        <v>9</v>
      </c>
      <c r="D61" s="10">
        <v>2510</v>
      </c>
      <c r="E61" s="10"/>
      <c r="F61" s="29" t="str">
        <f>IF(E61&lt;&gt;0,D61*E61,"")</f>
        <v/>
      </c>
    </row>
    <row r="62" spans="1:6">
      <c r="A62" s="55" t="s">
        <v>67</v>
      </c>
      <c r="B62" s="13" t="s">
        <v>63</v>
      </c>
      <c r="C62" s="1" t="s">
        <v>9</v>
      </c>
      <c r="D62" s="10">
        <v>310</v>
      </c>
      <c r="E62" s="10"/>
      <c r="F62" s="29" t="str">
        <f>IF(E62&lt;&gt;0,D62*E62,"")</f>
        <v/>
      </c>
    </row>
    <row r="63" spans="1:6" ht="135">
      <c r="A63" s="55">
        <v>9</v>
      </c>
      <c r="B63" s="14" t="s">
        <v>59</v>
      </c>
      <c r="C63" s="1" t="s">
        <v>9</v>
      </c>
      <c r="D63" s="10">
        <v>1428</v>
      </c>
      <c r="E63" s="10"/>
      <c r="F63" s="29" t="str">
        <f>IF(E63&lt;&gt;0,D63*E63,"")</f>
        <v/>
      </c>
    </row>
    <row r="64" spans="1:6" ht="135">
      <c r="A64" s="55">
        <v>10</v>
      </c>
      <c r="B64" s="14" t="s">
        <v>68</v>
      </c>
      <c r="C64" s="1" t="s">
        <v>60</v>
      </c>
      <c r="D64" s="10">
        <v>1523</v>
      </c>
      <c r="E64" s="10"/>
      <c r="F64" s="26" t="str">
        <f t="shared" ref="F64" si="12">IF(E64&lt;&gt;0,D64*E64,"")</f>
        <v/>
      </c>
    </row>
    <row r="65" spans="1:6" ht="90.75" thickBot="1">
      <c r="A65" s="55">
        <v>11</v>
      </c>
      <c r="B65" s="14" t="s">
        <v>38</v>
      </c>
      <c r="C65" s="1" t="s">
        <v>10</v>
      </c>
      <c r="D65" s="10">
        <v>1812</v>
      </c>
      <c r="E65" s="10"/>
      <c r="F65" s="26" t="str">
        <f t="shared" si="11"/>
        <v/>
      </c>
    </row>
    <row r="66" spans="1:6" s="42" customFormat="1" ht="15.75" thickBot="1">
      <c r="A66" s="37" t="s">
        <v>12</v>
      </c>
      <c r="B66" s="38" t="s">
        <v>369</v>
      </c>
      <c r="C66" s="39"/>
      <c r="D66" s="40"/>
      <c r="E66" s="40"/>
      <c r="F66" s="41">
        <f>SUM(F37:F65)</f>
        <v>0</v>
      </c>
    </row>
    <row r="67" spans="1:6" ht="15.75" thickBot="1"/>
    <row r="68" spans="1:6" s="42" customFormat="1" ht="15.75" thickBot="1">
      <c r="A68" s="37" t="s">
        <v>13</v>
      </c>
      <c r="B68" s="38" t="s">
        <v>14</v>
      </c>
      <c r="C68" s="39"/>
      <c r="D68" s="40"/>
      <c r="E68" s="40"/>
      <c r="F68" s="41"/>
    </row>
    <row r="69" spans="1:6" ht="15.75" thickBot="1">
      <c r="A69" s="17" t="s">
        <v>0</v>
      </c>
      <c r="B69" s="21" t="s">
        <v>1</v>
      </c>
      <c r="C69" s="3" t="s">
        <v>2</v>
      </c>
      <c r="D69" s="8" t="s">
        <v>3</v>
      </c>
      <c r="E69" s="8" t="s">
        <v>4</v>
      </c>
      <c r="F69" s="25" t="s">
        <v>5</v>
      </c>
    </row>
    <row r="70" spans="1:6" ht="150">
      <c r="A70" s="55">
        <v>1</v>
      </c>
      <c r="B70" s="35" t="s">
        <v>78</v>
      </c>
      <c r="C70" s="1" t="s">
        <v>9</v>
      </c>
      <c r="D70" s="10">
        <v>820</v>
      </c>
      <c r="E70" s="10"/>
      <c r="F70" s="26" t="str">
        <f t="shared" ref="F70:F81" si="13">IF(E70&lt;&gt;0,D70*E70,"")</f>
        <v/>
      </c>
    </row>
    <row r="71" spans="1:6" ht="120">
      <c r="A71" s="55">
        <v>2</v>
      </c>
      <c r="B71" s="35" t="s">
        <v>75</v>
      </c>
      <c r="C71" s="1" t="s">
        <v>10</v>
      </c>
      <c r="D71" s="10">
        <v>890</v>
      </c>
      <c r="E71" s="10"/>
      <c r="F71" s="26" t="str">
        <f t="shared" si="13"/>
        <v/>
      </c>
    </row>
    <row r="72" spans="1:6" ht="135">
      <c r="A72" s="55">
        <v>3</v>
      </c>
      <c r="B72" s="35" t="s">
        <v>76</v>
      </c>
      <c r="C72" s="1" t="s">
        <v>9</v>
      </c>
      <c r="D72" s="10">
        <v>90</v>
      </c>
      <c r="E72" s="10"/>
      <c r="F72" s="26" t="str">
        <f t="shared" si="13"/>
        <v/>
      </c>
    </row>
    <row r="73" spans="1:6" ht="120">
      <c r="A73" s="55">
        <v>4</v>
      </c>
      <c r="B73" s="35" t="s">
        <v>69</v>
      </c>
      <c r="C73" s="1" t="s">
        <v>9</v>
      </c>
      <c r="D73" s="10">
        <v>435</v>
      </c>
      <c r="E73" s="10"/>
      <c r="F73" s="26" t="str">
        <f t="shared" si="13"/>
        <v/>
      </c>
    </row>
    <row r="74" spans="1:6" ht="150">
      <c r="A74" s="55">
        <v>5</v>
      </c>
      <c r="B74" s="35" t="s">
        <v>77</v>
      </c>
      <c r="C74" s="1" t="s">
        <v>9</v>
      </c>
      <c r="D74" s="10">
        <v>340</v>
      </c>
      <c r="E74" s="10"/>
      <c r="F74" s="26" t="str">
        <f t="shared" si="13"/>
        <v/>
      </c>
    </row>
    <row r="75" spans="1:6" ht="135">
      <c r="A75" s="55">
        <v>6</v>
      </c>
      <c r="B75" s="35" t="s">
        <v>72</v>
      </c>
      <c r="C75" s="1" t="s">
        <v>70</v>
      </c>
      <c r="D75" s="59">
        <v>23700</v>
      </c>
      <c r="E75" s="10"/>
      <c r="F75" s="26" t="str">
        <f t="shared" ref="F75" si="14">IF(E75&lt;&gt;0,D75*E75,"")</f>
        <v/>
      </c>
    </row>
    <row r="76" spans="1:6" ht="135">
      <c r="A76" s="55">
        <v>7</v>
      </c>
      <c r="B76" s="35" t="s">
        <v>71</v>
      </c>
      <c r="C76" s="1" t="s">
        <v>70</v>
      </c>
      <c r="D76" s="59">
        <v>11900</v>
      </c>
      <c r="E76" s="10"/>
      <c r="F76" s="26" t="str">
        <f t="shared" si="13"/>
        <v/>
      </c>
    </row>
    <row r="77" spans="1:6" ht="135">
      <c r="A77" s="55">
        <v>8</v>
      </c>
      <c r="B77" s="35" t="s">
        <v>166</v>
      </c>
      <c r="C77" s="1" t="s">
        <v>9</v>
      </c>
      <c r="D77" s="59">
        <v>840</v>
      </c>
      <c r="E77" s="10"/>
      <c r="F77" s="29" t="str">
        <f t="shared" si="13"/>
        <v/>
      </c>
    </row>
    <row r="78" spans="1:6" ht="120">
      <c r="A78" s="55">
        <v>9</v>
      </c>
      <c r="B78" s="35" t="s">
        <v>370</v>
      </c>
      <c r="C78" s="1" t="s">
        <v>11</v>
      </c>
      <c r="D78" s="10">
        <v>200</v>
      </c>
      <c r="E78" s="10"/>
      <c r="F78" s="26" t="str">
        <f t="shared" si="13"/>
        <v/>
      </c>
    </row>
    <row r="79" spans="1:6" ht="240">
      <c r="A79" s="55">
        <v>10</v>
      </c>
      <c r="B79" s="35" t="s">
        <v>371</v>
      </c>
      <c r="C79" s="1" t="s">
        <v>60</v>
      </c>
      <c r="D79" s="10">
        <v>490</v>
      </c>
      <c r="E79" s="10"/>
      <c r="F79" s="26" t="str">
        <f t="shared" si="13"/>
        <v/>
      </c>
    </row>
    <row r="80" spans="1:6" ht="75">
      <c r="A80" s="55">
        <v>11</v>
      </c>
      <c r="B80" s="35" t="s">
        <v>86</v>
      </c>
      <c r="C80" s="1" t="s">
        <v>10</v>
      </c>
      <c r="D80" s="10">
        <v>340</v>
      </c>
      <c r="E80" s="10"/>
      <c r="F80" s="26" t="str">
        <f t="shared" si="13"/>
        <v/>
      </c>
    </row>
    <row r="81" spans="1:6" ht="180">
      <c r="A81" s="55">
        <v>12</v>
      </c>
      <c r="B81" s="35" t="s">
        <v>73</v>
      </c>
      <c r="C81" s="1" t="s">
        <v>60</v>
      </c>
      <c r="D81" s="10">
        <v>1900</v>
      </c>
      <c r="E81" s="10"/>
      <c r="F81" s="26" t="str">
        <f t="shared" si="13"/>
        <v/>
      </c>
    </row>
    <row r="82" spans="1:6" ht="135.75" thickBot="1">
      <c r="A82" s="55">
        <v>13</v>
      </c>
      <c r="B82" s="35" t="s">
        <v>74</v>
      </c>
      <c r="C82" s="1" t="s">
        <v>60</v>
      </c>
      <c r="D82" s="10">
        <v>700</v>
      </c>
      <c r="E82" s="10"/>
      <c r="F82" s="26" t="str">
        <f t="shared" ref="F82" si="15">IF(E82&lt;&gt;0,D82*E82,"")</f>
        <v/>
      </c>
    </row>
    <row r="83" spans="1:6" s="42" customFormat="1" ht="15.75" thickBot="1">
      <c r="A83" s="37" t="s">
        <v>13</v>
      </c>
      <c r="B83" s="38" t="s">
        <v>372</v>
      </c>
      <c r="C83" s="39"/>
      <c r="D83" s="40"/>
      <c r="E83" s="40"/>
      <c r="F83" s="41">
        <f>SUM(F70:F82)</f>
        <v>0</v>
      </c>
    </row>
    <row r="84" spans="1:6" ht="15.75" thickBot="1"/>
    <row r="85" spans="1:6" s="42" customFormat="1" ht="15.75" thickBot="1">
      <c r="A85" s="37" t="s">
        <v>15</v>
      </c>
      <c r="B85" s="38" t="s">
        <v>16</v>
      </c>
      <c r="C85" s="39"/>
      <c r="D85" s="40"/>
      <c r="E85" s="40"/>
      <c r="F85" s="41"/>
    </row>
    <row r="86" spans="1:6" ht="15.75" thickBot="1">
      <c r="A86" s="17" t="s">
        <v>0</v>
      </c>
      <c r="B86" s="21" t="s">
        <v>1</v>
      </c>
      <c r="C86" s="3" t="s">
        <v>2</v>
      </c>
      <c r="D86" s="8" t="s">
        <v>3</v>
      </c>
      <c r="E86" s="8" t="s">
        <v>4</v>
      </c>
      <c r="F86" s="25" t="s">
        <v>5</v>
      </c>
    </row>
    <row r="87" spans="1:6" ht="180">
      <c r="A87" s="72">
        <v>1</v>
      </c>
      <c r="B87" s="13" t="s">
        <v>373</v>
      </c>
      <c r="C87" s="2"/>
      <c r="D87" s="9"/>
      <c r="E87" s="9"/>
      <c r="F87" s="26" t="str">
        <f>IF(E87&lt;&gt;0,D87*E87,"")</f>
        <v/>
      </c>
    </row>
    <row r="88" spans="1:6">
      <c r="A88" s="72" t="s">
        <v>24</v>
      </c>
      <c r="B88" s="13" t="s">
        <v>79</v>
      </c>
      <c r="C88" s="2" t="s">
        <v>9</v>
      </c>
      <c r="D88" s="9">
        <v>2800</v>
      </c>
      <c r="E88" s="9"/>
      <c r="F88" s="26" t="str">
        <f>IF(E88&lt;&gt;0,D88*E88,"")</f>
        <v/>
      </c>
    </row>
    <row r="89" spans="1:6">
      <c r="A89" s="72" t="s">
        <v>25</v>
      </c>
      <c r="B89" s="13" t="s">
        <v>82</v>
      </c>
      <c r="C89" s="2" t="s">
        <v>9</v>
      </c>
      <c r="D89" s="9">
        <v>200</v>
      </c>
      <c r="E89" s="9"/>
      <c r="F89" s="26" t="str">
        <f>IF(E89&lt;&gt;0,D89*E89,"")</f>
        <v/>
      </c>
    </row>
    <row r="90" spans="1:6">
      <c r="A90" s="72" t="s">
        <v>26</v>
      </c>
      <c r="B90" s="13" t="s">
        <v>83</v>
      </c>
      <c r="C90" s="2" t="s">
        <v>9</v>
      </c>
      <c r="D90" s="9">
        <v>325</v>
      </c>
      <c r="E90" s="9"/>
      <c r="F90" s="26" t="str">
        <f>IF(E90&lt;&gt;0,D90*E90,"")</f>
        <v/>
      </c>
    </row>
    <row r="91" spans="1:6" ht="225">
      <c r="A91" s="72">
        <v>2</v>
      </c>
      <c r="B91" s="14" t="s">
        <v>167</v>
      </c>
      <c r="C91" s="1" t="s">
        <v>10</v>
      </c>
      <c r="D91" s="9">
        <v>9565</v>
      </c>
      <c r="E91" s="9"/>
      <c r="F91" s="26" t="str">
        <f t="shared" ref="F91:F92" si="16">IF(E91&lt;&gt;0,D91*E91,"")</f>
        <v/>
      </c>
    </row>
    <row r="92" spans="1:6" ht="135">
      <c r="A92" s="72">
        <v>3</v>
      </c>
      <c r="B92" s="14" t="s">
        <v>168</v>
      </c>
      <c r="C92" s="1" t="s">
        <v>10</v>
      </c>
      <c r="D92" s="9">
        <v>10565</v>
      </c>
      <c r="E92" s="9"/>
      <c r="F92" s="26" t="str">
        <f t="shared" si="16"/>
        <v/>
      </c>
    </row>
    <row r="93" spans="1:6" ht="130.5" customHeight="1">
      <c r="A93" s="72">
        <v>4</v>
      </c>
      <c r="B93" s="14" t="s">
        <v>80</v>
      </c>
      <c r="C93" s="1" t="s">
        <v>10</v>
      </c>
      <c r="D93" s="9">
        <v>1300</v>
      </c>
      <c r="E93" s="9"/>
      <c r="F93" s="26" t="str">
        <f t="shared" ref="F93" si="17">IF(E93&lt;&gt;0,D93*E93,"")</f>
        <v/>
      </c>
    </row>
    <row r="94" spans="1:6" ht="90">
      <c r="A94" s="72">
        <v>5</v>
      </c>
      <c r="B94" s="13" t="s">
        <v>81</v>
      </c>
      <c r="C94" s="2" t="s">
        <v>10</v>
      </c>
      <c r="D94" s="9">
        <v>10565</v>
      </c>
      <c r="E94" s="9"/>
      <c r="F94" s="26" t="str">
        <f t="shared" ref="F94" si="18">IF(E94&lt;&gt;0,D94*E94,"")</f>
        <v/>
      </c>
    </row>
    <row r="95" spans="1:6" ht="165.75" thickBot="1">
      <c r="A95" s="72">
        <v>6</v>
      </c>
      <c r="B95" s="13" t="s">
        <v>87</v>
      </c>
      <c r="C95" s="2" t="s">
        <v>84</v>
      </c>
      <c r="D95" s="9">
        <v>45</v>
      </c>
      <c r="E95" s="9"/>
      <c r="F95" s="26" t="str">
        <f t="shared" ref="F95" si="19">IF(E95&lt;&gt;0,D95*E95,"")</f>
        <v/>
      </c>
    </row>
    <row r="96" spans="1:6" s="42" customFormat="1" ht="15.75" thickBot="1">
      <c r="A96" s="37" t="s">
        <v>15</v>
      </c>
      <c r="B96" s="38" t="s">
        <v>16</v>
      </c>
      <c r="C96" s="39"/>
      <c r="D96" s="40"/>
      <c r="E96" s="40"/>
      <c r="F96" s="41">
        <f>SUM(F87:F95)</f>
        <v>0</v>
      </c>
    </row>
    <row r="98" spans="1:6" ht="15.75" thickBot="1"/>
    <row r="99" spans="1:6" s="42" customFormat="1" ht="15.75" thickBot="1">
      <c r="A99" s="37" t="s">
        <v>17</v>
      </c>
      <c r="B99" s="38" t="s">
        <v>36</v>
      </c>
      <c r="C99" s="39"/>
      <c r="D99" s="40"/>
      <c r="E99" s="40"/>
      <c r="F99" s="41"/>
    </row>
    <row r="100" spans="1:6" ht="15.75" thickBot="1">
      <c r="A100" s="17" t="s">
        <v>0</v>
      </c>
      <c r="B100" s="21" t="s">
        <v>1</v>
      </c>
      <c r="C100" s="3" t="s">
        <v>2</v>
      </c>
      <c r="D100" s="8" t="s">
        <v>3</v>
      </c>
      <c r="E100" s="8" t="s">
        <v>4</v>
      </c>
      <c r="F100" s="25" t="s">
        <v>5</v>
      </c>
    </row>
    <row r="101" spans="1:6" ht="135">
      <c r="A101" s="72">
        <v>1</v>
      </c>
      <c r="B101" s="60" t="s">
        <v>98</v>
      </c>
      <c r="C101" s="61" t="s">
        <v>60</v>
      </c>
      <c r="D101" s="62">
        <v>1020</v>
      </c>
      <c r="E101" s="9"/>
      <c r="F101" s="26" t="str">
        <f t="shared" ref="F101:F125" si="20">IF(E101&lt;&gt;0,D101*E101,"")</f>
        <v/>
      </c>
    </row>
    <row r="102" spans="1:6" ht="135">
      <c r="A102" s="55">
        <v>2</v>
      </c>
      <c r="B102" s="63" t="s">
        <v>99</v>
      </c>
      <c r="C102" s="64" t="s">
        <v>60</v>
      </c>
      <c r="D102" s="65">
        <v>270</v>
      </c>
      <c r="E102" s="10"/>
      <c r="F102" s="26" t="str">
        <f t="shared" si="20"/>
        <v/>
      </c>
    </row>
    <row r="103" spans="1:6" ht="135">
      <c r="A103" s="55">
        <v>3</v>
      </c>
      <c r="B103" s="63" t="s">
        <v>100</v>
      </c>
      <c r="C103" s="64" t="s">
        <v>60</v>
      </c>
      <c r="D103" s="65">
        <v>1540</v>
      </c>
      <c r="E103" s="10"/>
      <c r="F103" s="26" t="str">
        <f t="shared" si="20"/>
        <v/>
      </c>
    </row>
    <row r="104" spans="1:6" ht="135">
      <c r="A104" s="55">
        <v>4</v>
      </c>
      <c r="B104" s="63" t="s">
        <v>101</v>
      </c>
      <c r="C104" s="64" t="s">
        <v>60</v>
      </c>
      <c r="D104" s="65">
        <v>760</v>
      </c>
      <c r="E104" s="10"/>
      <c r="F104" s="26" t="str">
        <f t="shared" si="20"/>
        <v/>
      </c>
    </row>
    <row r="105" spans="1:6" ht="135">
      <c r="A105" s="55">
        <v>5</v>
      </c>
      <c r="B105" s="63" t="s">
        <v>102</v>
      </c>
      <c r="C105" s="64" t="s">
        <v>60</v>
      </c>
      <c r="D105" s="65">
        <v>20</v>
      </c>
      <c r="E105" s="10"/>
      <c r="F105" s="29" t="str">
        <f t="shared" si="20"/>
        <v/>
      </c>
    </row>
    <row r="106" spans="1:6" ht="135">
      <c r="A106" s="55">
        <v>6</v>
      </c>
      <c r="B106" s="63" t="s">
        <v>103</v>
      </c>
      <c r="C106" s="64" t="s">
        <v>60</v>
      </c>
      <c r="D106" s="65">
        <v>130</v>
      </c>
      <c r="E106" s="10"/>
      <c r="F106" s="26" t="str">
        <f t="shared" si="20"/>
        <v/>
      </c>
    </row>
    <row r="107" spans="1:6" ht="135">
      <c r="A107" s="55">
        <v>7</v>
      </c>
      <c r="B107" s="63" t="s">
        <v>104</v>
      </c>
      <c r="C107" s="64" t="s">
        <v>60</v>
      </c>
      <c r="D107" s="65">
        <v>75</v>
      </c>
      <c r="E107" s="10"/>
      <c r="F107" s="26" t="str">
        <f t="shared" si="20"/>
        <v/>
      </c>
    </row>
    <row r="108" spans="1:6" ht="150">
      <c r="A108" s="55">
        <v>8</v>
      </c>
      <c r="B108" s="63" t="s">
        <v>105</v>
      </c>
      <c r="C108" s="64" t="s">
        <v>10</v>
      </c>
      <c r="D108" s="65">
        <v>385</v>
      </c>
      <c r="E108" s="10"/>
      <c r="F108" s="26" t="str">
        <f t="shared" si="20"/>
        <v/>
      </c>
    </row>
    <row r="109" spans="1:6" ht="135">
      <c r="A109" s="55">
        <v>9</v>
      </c>
      <c r="B109" s="63" t="s">
        <v>106</v>
      </c>
      <c r="C109" s="64" t="s">
        <v>11</v>
      </c>
      <c r="D109" s="65">
        <v>2</v>
      </c>
      <c r="E109" s="10"/>
      <c r="F109" s="26" t="str">
        <f t="shared" si="20"/>
        <v/>
      </c>
    </row>
    <row r="110" spans="1:6" ht="150">
      <c r="A110" s="55">
        <v>10</v>
      </c>
      <c r="B110" s="63" t="s">
        <v>107</v>
      </c>
      <c r="C110" s="64" t="s">
        <v>10</v>
      </c>
      <c r="D110" s="65">
        <v>70</v>
      </c>
      <c r="E110" s="10"/>
      <c r="F110" s="26" t="str">
        <f t="shared" si="20"/>
        <v/>
      </c>
    </row>
    <row r="111" spans="1:6" ht="135">
      <c r="A111" s="55">
        <v>11</v>
      </c>
      <c r="B111" s="63" t="s">
        <v>108</v>
      </c>
      <c r="C111" s="64" t="s">
        <v>11</v>
      </c>
      <c r="D111" s="65">
        <v>2</v>
      </c>
      <c r="E111" s="10"/>
      <c r="F111" s="26" t="str">
        <f t="shared" si="20"/>
        <v/>
      </c>
    </row>
    <row r="112" spans="1:6" ht="120">
      <c r="A112" s="55">
        <v>12</v>
      </c>
      <c r="B112" s="66" t="s">
        <v>109</v>
      </c>
      <c r="C112" s="1" t="s">
        <v>10</v>
      </c>
      <c r="D112" s="65">
        <v>30</v>
      </c>
      <c r="E112" s="10"/>
      <c r="F112" s="26" t="str">
        <f t="shared" si="20"/>
        <v/>
      </c>
    </row>
    <row r="113" spans="1:6" ht="180">
      <c r="A113" s="55">
        <v>13</v>
      </c>
      <c r="B113" s="14" t="s">
        <v>374</v>
      </c>
      <c r="C113" s="1"/>
      <c r="D113" s="10"/>
      <c r="E113" s="10"/>
      <c r="F113" s="26" t="str">
        <f t="shared" si="20"/>
        <v/>
      </c>
    </row>
    <row r="114" spans="1:6">
      <c r="A114" s="56" t="s">
        <v>24</v>
      </c>
      <c r="B114" s="14" t="s">
        <v>88</v>
      </c>
      <c r="C114" s="1" t="s">
        <v>11</v>
      </c>
      <c r="D114" s="10">
        <v>2</v>
      </c>
      <c r="E114" s="10"/>
      <c r="F114" s="26" t="str">
        <f t="shared" si="20"/>
        <v/>
      </c>
    </row>
    <row r="115" spans="1:6">
      <c r="A115" s="56" t="s">
        <v>25</v>
      </c>
      <c r="B115" s="14" t="s">
        <v>89</v>
      </c>
      <c r="C115" s="1" t="s">
        <v>11</v>
      </c>
      <c r="D115" s="10">
        <v>2</v>
      </c>
      <c r="E115" s="10"/>
      <c r="F115" s="26" t="str">
        <f t="shared" si="20"/>
        <v/>
      </c>
    </row>
    <row r="116" spans="1:6">
      <c r="A116" s="56" t="s">
        <v>26</v>
      </c>
      <c r="B116" s="14" t="s">
        <v>90</v>
      </c>
      <c r="C116" s="1" t="s">
        <v>11</v>
      </c>
      <c r="D116" s="10">
        <v>2</v>
      </c>
      <c r="E116" s="10"/>
      <c r="F116" s="26" t="str">
        <f t="shared" si="20"/>
        <v/>
      </c>
    </row>
    <row r="117" spans="1:6">
      <c r="A117" s="56" t="s">
        <v>46</v>
      </c>
      <c r="B117" s="14" t="s">
        <v>91</v>
      </c>
      <c r="C117" s="1" t="s">
        <v>11</v>
      </c>
      <c r="D117" s="10">
        <v>4</v>
      </c>
      <c r="E117" s="10"/>
      <c r="F117" s="26" t="str">
        <f t="shared" si="20"/>
        <v/>
      </c>
    </row>
    <row r="118" spans="1:6">
      <c r="A118" s="56" t="s">
        <v>92</v>
      </c>
      <c r="B118" s="14" t="s">
        <v>93</v>
      </c>
      <c r="C118" s="1" t="s">
        <v>11</v>
      </c>
      <c r="D118" s="10">
        <v>2</v>
      </c>
      <c r="E118" s="10"/>
      <c r="F118" s="26" t="str">
        <f t="shared" si="20"/>
        <v/>
      </c>
    </row>
    <row r="119" spans="1:6">
      <c r="A119" s="56" t="s">
        <v>94</v>
      </c>
      <c r="B119" s="14" t="s">
        <v>95</v>
      </c>
      <c r="C119" s="1" t="s">
        <v>11</v>
      </c>
      <c r="D119" s="10">
        <v>4</v>
      </c>
      <c r="E119" s="10"/>
      <c r="F119" s="26" t="str">
        <f t="shared" si="20"/>
        <v/>
      </c>
    </row>
    <row r="120" spans="1:6">
      <c r="A120" s="56" t="s">
        <v>96</v>
      </c>
      <c r="B120" s="14" t="s">
        <v>97</v>
      </c>
      <c r="C120" s="1" t="s">
        <v>11</v>
      </c>
      <c r="D120" s="10">
        <v>2</v>
      </c>
      <c r="E120" s="10"/>
      <c r="F120" s="26" t="str">
        <f t="shared" si="20"/>
        <v/>
      </c>
    </row>
    <row r="121" spans="1:6" ht="150">
      <c r="A121" s="55">
        <v>14</v>
      </c>
      <c r="B121" s="67" t="s">
        <v>375</v>
      </c>
      <c r="C121" s="64" t="s">
        <v>8</v>
      </c>
      <c r="D121" s="65">
        <v>50</v>
      </c>
      <c r="E121" s="10"/>
      <c r="F121" s="26" t="str">
        <f t="shared" si="20"/>
        <v/>
      </c>
    </row>
    <row r="122" spans="1:6" ht="225">
      <c r="A122" s="73">
        <v>15</v>
      </c>
      <c r="B122" s="68" t="s">
        <v>110</v>
      </c>
      <c r="C122" s="64" t="s">
        <v>8</v>
      </c>
      <c r="D122" s="65">
        <v>212</v>
      </c>
      <c r="E122" s="10"/>
      <c r="F122" s="26" t="str">
        <f t="shared" si="20"/>
        <v/>
      </c>
    </row>
    <row r="123" spans="1:6" ht="195">
      <c r="A123" s="55">
        <v>16</v>
      </c>
      <c r="B123" s="67" t="s">
        <v>376</v>
      </c>
      <c r="C123" s="64" t="s">
        <v>11</v>
      </c>
      <c r="D123" s="65">
        <v>8</v>
      </c>
      <c r="E123" s="10"/>
      <c r="F123" s="26" t="str">
        <f t="shared" si="20"/>
        <v/>
      </c>
    </row>
    <row r="124" spans="1:6" ht="165">
      <c r="A124" s="73">
        <v>17</v>
      </c>
      <c r="B124" s="67" t="s">
        <v>377</v>
      </c>
      <c r="C124" s="64" t="s">
        <v>11</v>
      </c>
      <c r="D124" s="65">
        <v>2</v>
      </c>
      <c r="E124" s="10"/>
      <c r="F124" s="26" t="str">
        <f t="shared" si="20"/>
        <v/>
      </c>
    </row>
    <row r="125" spans="1:6" ht="300.75" thickBot="1">
      <c r="A125" s="56">
        <v>18</v>
      </c>
      <c r="B125" s="14" t="s">
        <v>111</v>
      </c>
      <c r="C125" s="2" t="s">
        <v>8</v>
      </c>
      <c r="D125" s="9">
        <v>335</v>
      </c>
      <c r="E125" s="9"/>
      <c r="F125" s="26" t="str">
        <f t="shared" si="20"/>
        <v/>
      </c>
    </row>
    <row r="126" spans="1:6" s="42" customFormat="1" ht="15.75" thickBot="1">
      <c r="A126" s="37" t="s">
        <v>17</v>
      </c>
      <c r="B126" s="38" t="s">
        <v>378</v>
      </c>
      <c r="C126" s="39"/>
      <c r="D126" s="40"/>
      <c r="E126" s="40"/>
      <c r="F126" s="41">
        <f>SUM(F101:F125)</f>
        <v>0</v>
      </c>
    </row>
    <row r="127" spans="1:6" ht="15.75" thickBot="1"/>
    <row r="128" spans="1:6" ht="15.75" thickBot="1">
      <c r="A128" s="37" t="s">
        <v>29</v>
      </c>
      <c r="B128" s="38" t="s">
        <v>112</v>
      </c>
      <c r="C128" s="39"/>
      <c r="D128" s="40"/>
      <c r="E128" s="40"/>
      <c r="F128" s="41"/>
    </row>
    <row r="129" spans="1:6" ht="15.75" thickBot="1">
      <c r="A129" s="17" t="s">
        <v>0</v>
      </c>
      <c r="B129" s="21" t="s">
        <v>1</v>
      </c>
      <c r="C129" s="3" t="s">
        <v>2</v>
      </c>
      <c r="D129" s="8" t="s">
        <v>3</v>
      </c>
      <c r="E129" s="8" t="s">
        <v>4</v>
      </c>
      <c r="F129" s="25" t="s">
        <v>5</v>
      </c>
    </row>
    <row r="130" spans="1:6" ht="90">
      <c r="A130" s="18">
        <v>1</v>
      </c>
      <c r="B130" s="13" t="s">
        <v>113</v>
      </c>
      <c r="C130" s="2" t="s">
        <v>8</v>
      </c>
      <c r="D130" s="9">
        <v>943</v>
      </c>
      <c r="E130" s="9"/>
      <c r="F130" s="26" t="str">
        <f t="shared" ref="F130:F139" si="21">IF(E130&lt;&gt;0,D130*E130,"")</f>
        <v/>
      </c>
    </row>
    <row r="131" spans="1:6" ht="90">
      <c r="A131" s="18">
        <v>2</v>
      </c>
      <c r="B131" s="14" t="s">
        <v>379</v>
      </c>
      <c r="C131" s="1" t="s">
        <v>8</v>
      </c>
      <c r="D131" s="10">
        <v>2263.1999999999998</v>
      </c>
      <c r="E131" s="10"/>
      <c r="F131" s="26" t="str">
        <f t="shared" si="21"/>
        <v/>
      </c>
    </row>
    <row r="132" spans="1:6" ht="135">
      <c r="A132" s="69">
        <v>3</v>
      </c>
      <c r="B132" s="13" t="s">
        <v>380</v>
      </c>
      <c r="C132" s="2" t="s">
        <v>11</v>
      </c>
      <c r="D132" s="9">
        <v>7</v>
      </c>
      <c r="E132" s="9"/>
      <c r="F132" s="26" t="str">
        <f t="shared" si="21"/>
        <v/>
      </c>
    </row>
    <row r="133" spans="1:6" ht="135">
      <c r="A133" s="69">
        <v>4</v>
      </c>
      <c r="B133" s="13" t="s">
        <v>381</v>
      </c>
      <c r="C133" s="2"/>
      <c r="D133" s="9"/>
      <c r="E133" s="9"/>
      <c r="F133" s="26"/>
    </row>
    <row r="134" spans="1:6" ht="315">
      <c r="A134" s="18"/>
      <c r="B134" s="13" t="s">
        <v>382</v>
      </c>
      <c r="C134" s="2" t="s">
        <v>9</v>
      </c>
      <c r="D134" s="9">
        <v>3395</v>
      </c>
      <c r="E134" s="9"/>
      <c r="F134" s="26" t="str">
        <f t="shared" si="21"/>
        <v/>
      </c>
    </row>
    <row r="135" spans="1:6" ht="45">
      <c r="A135" s="69">
        <v>5</v>
      </c>
      <c r="B135" s="14" t="s">
        <v>114</v>
      </c>
      <c r="C135" s="1" t="s">
        <v>9</v>
      </c>
      <c r="D135" s="10">
        <v>24</v>
      </c>
      <c r="E135" s="10"/>
      <c r="F135" s="26" t="str">
        <f t="shared" si="21"/>
        <v/>
      </c>
    </row>
    <row r="136" spans="1:6" ht="45">
      <c r="A136" s="18">
        <v>6</v>
      </c>
      <c r="B136" s="14" t="s">
        <v>115</v>
      </c>
      <c r="C136" s="2" t="s">
        <v>9</v>
      </c>
      <c r="D136" s="9">
        <v>210</v>
      </c>
      <c r="E136" s="9"/>
      <c r="F136" s="26" t="str">
        <f t="shared" si="21"/>
        <v/>
      </c>
    </row>
    <row r="137" spans="1:6" ht="105">
      <c r="A137" s="18">
        <v>7</v>
      </c>
      <c r="B137" s="14" t="s">
        <v>116</v>
      </c>
      <c r="C137" s="1" t="s">
        <v>10</v>
      </c>
      <c r="D137" s="10">
        <v>131</v>
      </c>
      <c r="E137" s="10"/>
      <c r="F137" s="29" t="str">
        <f t="shared" si="21"/>
        <v/>
      </c>
    </row>
    <row r="138" spans="1:6" ht="120">
      <c r="A138" s="18">
        <v>8</v>
      </c>
      <c r="B138" s="14" t="s">
        <v>117</v>
      </c>
      <c r="C138" s="1" t="s">
        <v>9</v>
      </c>
      <c r="D138" s="10">
        <v>835</v>
      </c>
      <c r="E138" s="10"/>
      <c r="F138" s="29" t="str">
        <f t="shared" si="21"/>
        <v/>
      </c>
    </row>
    <row r="139" spans="1:6" ht="270">
      <c r="A139" s="69">
        <v>9</v>
      </c>
      <c r="B139" s="67" t="s">
        <v>118</v>
      </c>
      <c r="C139" s="70" t="s">
        <v>9</v>
      </c>
      <c r="D139" s="71">
        <v>825</v>
      </c>
      <c r="E139" s="71"/>
      <c r="F139" s="26" t="str">
        <f t="shared" si="21"/>
        <v/>
      </c>
    </row>
    <row r="140" spans="1:6" ht="120">
      <c r="A140" s="18">
        <v>10</v>
      </c>
      <c r="B140" s="13" t="s">
        <v>119</v>
      </c>
      <c r="C140" s="2"/>
      <c r="D140" s="9"/>
      <c r="E140" s="9"/>
      <c r="F140" s="26"/>
    </row>
    <row r="141" spans="1:6">
      <c r="A141" s="69" t="s">
        <v>24</v>
      </c>
      <c r="B141" s="13" t="s">
        <v>120</v>
      </c>
      <c r="C141" s="2" t="s">
        <v>11</v>
      </c>
      <c r="D141" s="9">
        <v>3</v>
      </c>
      <c r="E141" s="9"/>
      <c r="F141" s="26" t="str">
        <f t="shared" ref="F141:F147" si="22">IF(E141&lt;&gt;0,D141*E141,"")</f>
        <v/>
      </c>
    </row>
    <row r="142" spans="1:6">
      <c r="A142" s="69" t="s">
        <v>25</v>
      </c>
      <c r="B142" s="13" t="s">
        <v>121</v>
      </c>
      <c r="C142" s="2" t="s">
        <v>8</v>
      </c>
      <c r="D142" s="9">
        <v>73</v>
      </c>
      <c r="E142" s="9"/>
      <c r="F142" s="26" t="str">
        <f t="shared" si="22"/>
        <v/>
      </c>
    </row>
    <row r="143" spans="1:6" ht="105">
      <c r="A143" s="18">
        <v>11</v>
      </c>
      <c r="B143" s="13" t="s">
        <v>122</v>
      </c>
      <c r="C143" s="2" t="s">
        <v>9</v>
      </c>
      <c r="D143" s="9">
        <v>1450</v>
      </c>
      <c r="E143" s="9"/>
      <c r="F143" s="26" t="str">
        <f t="shared" si="22"/>
        <v/>
      </c>
    </row>
    <row r="144" spans="1:6" ht="90">
      <c r="A144" s="18">
        <v>12</v>
      </c>
      <c r="B144" s="13" t="s">
        <v>123</v>
      </c>
      <c r="C144" s="2" t="s">
        <v>9</v>
      </c>
      <c r="D144" s="9">
        <v>60</v>
      </c>
      <c r="E144" s="9"/>
      <c r="F144" s="26" t="str">
        <f t="shared" si="22"/>
        <v/>
      </c>
    </row>
    <row r="145" spans="1:6" ht="165">
      <c r="A145" s="69">
        <v>13</v>
      </c>
      <c r="B145" s="13" t="s">
        <v>124</v>
      </c>
      <c r="C145" s="2" t="s">
        <v>9</v>
      </c>
      <c r="D145" s="9">
        <v>185</v>
      </c>
      <c r="E145" s="9"/>
      <c r="F145" s="26" t="str">
        <f t="shared" si="22"/>
        <v/>
      </c>
    </row>
    <row r="146" spans="1:6" ht="45">
      <c r="A146" s="18">
        <v>14</v>
      </c>
      <c r="B146" s="13" t="s">
        <v>125</v>
      </c>
      <c r="C146" s="2" t="s">
        <v>9</v>
      </c>
      <c r="D146" s="9">
        <v>851</v>
      </c>
      <c r="E146" s="9"/>
      <c r="F146" s="26" t="str">
        <f t="shared" si="22"/>
        <v/>
      </c>
    </row>
    <row r="147" spans="1:6" ht="105">
      <c r="A147" s="18">
        <v>15</v>
      </c>
      <c r="B147" s="14" t="s">
        <v>126</v>
      </c>
      <c r="C147" s="1" t="s">
        <v>9</v>
      </c>
      <c r="D147" s="10">
        <v>3169</v>
      </c>
      <c r="E147" s="10"/>
      <c r="F147" s="29" t="str">
        <f t="shared" si="22"/>
        <v/>
      </c>
    </row>
    <row r="148" spans="1:6" ht="345">
      <c r="A148" s="18">
        <v>16</v>
      </c>
      <c r="B148" s="14" t="s">
        <v>383</v>
      </c>
      <c r="C148" s="1"/>
      <c r="D148" s="10"/>
      <c r="E148" s="10"/>
      <c r="F148" s="26"/>
    </row>
    <row r="149" spans="1:6">
      <c r="A149" s="18" t="s">
        <v>24</v>
      </c>
      <c r="B149" s="14" t="s">
        <v>127</v>
      </c>
      <c r="C149" s="1" t="s">
        <v>11</v>
      </c>
      <c r="D149" s="10">
        <v>23</v>
      </c>
      <c r="E149" s="10"/>
      <c r="F149" s="26" t="str">
        <f t="shared" ref="F149:F151" si="23">IF(E149&lt;&gt;0,D149*E149,"")</f>
        <v/>
      </c>
    </row>
    <row r="150" spans="1:6">
      <c r="A150" s="18" t="s">
        <v>25</v>
      </c>
      <c r="B150" s="14" t="s">
        <v>128</v>
      </c>
      <c r="C150" s="1" t="s">
        <v>11</v>
      </c>
      <c r="D150" s="10">
        <v>18</v>
      </c>
      <c r="E150" s="10"/>
      <c r="F150" s="26" t="str">
        <f t="shared" si="23"/>
        <v/>
      </c>
    </row>
    <row r="151" spans="1:6">
      <c r="A151" s="18" t="s">
        <v>26</v>
      </c>
      <c r="B151" s="14" t="s">
        <v>129</v>
      </c>
      <c r="C151" s="1" t="s">
        <v>11</v>
      </c>
      <c r="D151" s="10">
        <v>3</v>
      </c>
      <c r="E151" s="10"/>
      <c r="F151" s="29" t="str">
        <f t="shared" si="23"/>
        <v/>
      </c>
    </row>
    <row r="152" spans="1:6" ht="195">
      <c r="A152" s="69">
        <v>17</v>
      </c>
      <c r="B152" s="13" t="s">
        <v>130</v>
      </c>
      <c r="C152" s="2"/>
      <c r="D152" s="9"/>
      <c r="E152" s="9"/>
      <c r="F152" s="26"/>
    </row>
    <row r="153" spans="1:6">
      <c r="A153" s="18" t="s">
        <v>24</v>
      </c>
      <c r="B153" s="13" t="s">
        <v>131</v>
      </c>
      <c r="C153" s="2" t="s">
        <v>11</v>
      </c>
      <c r="D153" s="9">
        <v>68</v>
      </c>
      <c r="E153" s="9"/>
      <c r="F153" s="29" t="str">
        <f t="shared" ref="F153:F156" si="24">IF(E153&lt;&gt;0,D153*E153,"")</f>
        <v/>
      </c>
    </row>
    <row r="154" spans="1:6">
      <c r="A154" s="69" t="s">
        <v>25</v>
      </c>
      <c r="B154" s="13" t="s">
        <v>132</v>
      </c>
      <c r="C154" s="2" t="s">
        <v>11</v>
      </c>
      <c r="D154" s="9">
        <v>1</v>
      </c>
      <c r="E154" s="9"/>
      <c r="F154" s="29" t="str">
        <f t="shared" si="24"/>
        <v/>
      </c>
    </row>
    <row r="155" spans="1:6" ht="105">
      <c r="A155" s="69">
        <v>18</v>
      </c>
      <c r="B155" s="13" t="s">
        <v>170</v>
      </c>
      <c r="C155" s="2" t="s">
        <v>11</v>
      </c>
      <c r="D155" s="9">
        <v>69</v>
      </c>
      <c r="E155" s="9"/>
      <c r="F155" s="29" t="str">
        <f t="shared" si="24"/>
        <v/>
      </c>
    </row>
    <row r="156" spans="1:6" ht="135">
      <c r="A156" s="18">
        <v>19</v>
      </c>
      <c r="B156" s="13" t="s">
        <v>169</v>
      </c>
      <c r="C156" s="2" t="s">
        <v>11</v>
      </c>
      <c r="D156" s="9">
        <v>44</v>
      </c>
      <c r="E156" s="9"/>
      <c r="F156" s="29" t="str">
        <f t="shared" si="24"/>
        <v/>
      </c>
    </row>
    <row r="157" spans="1:6" ht="270">
      <c r="A157" s="18">
        <v>20</v>
      </c>
      <c r="B157" s="14" t="s">
        <v>133</v>
      </c>
      <c r="C157" s="1"/>
      <c r="D157" s="10"/>
      <c r="E157" s="10"/>
      <c r="F157" s="29"/>
    </row>
    <row r="158" spans="1:6">
      <c r="A158" s="69" t="s">
        <v>24</v>
      </c>
      <c r="B158" s="13" t="s">
        <v>134</v>
      </c>
      <c r="C158" s="2" t="s">
        <v>8</v>
      </c>
      <c r="D158" s="9">
        <v>231</v>
      </c>
      <c r="E158" s="9"/>
      <c r="F158" s="29" t="str">
        <f t="shared" ref="F158:F163" si="25">IF(E158&lt;&gt;0,D158*E158,"")</f>
        <v/>
      </c>
    </row>
    <row r="159" spans="1:6">
      <c r="A159" s="18" t="s">
        <v>25</v>
      </c>
      <c r="B159" s="13" t="s">
        <v>135</v>
      </c>
      <c r="C159" s="2" t="s">
        <v>8</v>
      </c>
      <c r="D159" s="9">
        <v>708</v>
      </c>
      <c r="E159" s="9"/>
      <c r="F159" s="29" t="str">
        <f t="shared" si="25"/>
        <v/>
      </c>
    </row>
    <row r="160" spans="1:6">
      <c r="A160" s="69" t="s">
        <v>26</v>
      </c>
      <c r="B160" s="13" t="s">
        <v>136</v>
      </c>
      <c r="C160" s="2" t="s">
        <v>8</v>
      </c>
      <c r="D160" s="9">
        <v>500</v>
      </c>
      <c r="E160" s="9"/>
      <c r="F160" s="29" t="str">
        <f t="shared" si="25"/>
        <v/>
      </c>
    </row>
    <row r="161" spans="1:6">
      <c r="A161" s="18" t="s">
        <v>46</v>
      </c>
      <c r="B161" s="13" t="s">
        <v>137</v>
      </c>
      <c r="C161" s="2" t="s">
        <v>11</v>
      </c>
      <c r="D161" s="9">
        <v>6</v>
      </c>
      <c r="E161" s="9"/>
      <c r="F161" s="29" t="str">
        <f t="shared" si="25"/>
        <v/>
      </c>
    </row>
    <row r="162" spans="1:6">
      <c r="A162" s="69" t="s">
        <v>92</v>
      </c>
      <c r="B162" s="13" t="s">
        <v>138</v>
      </c>
      <c r="C162" s="2" t="s">
        <v>11</v>
      </c>
      <c r="D162" s="9">
        <v>26</v>
      </c>
      <c r="E162" s="9"/>
      <c r="F162" s="29" t="str">
        <f t="shared" si="25"/>
        <v/>
      </c>
    </row>
    <row r="163" spans="1:6" ht="135">
      <c r="A163" s="69">
        <v>21</v>
      </c>
      <c r="B163" s="13" t="s">
        <v>171</v>
      </c>
      <c r="C163" s="2" t="s">
        <v>8</v>
      </c>
      <c r="D163" s="9">
        <v>18</v>
      </c>
      <c r="E163" s="9"/>
      <c r="F163" s="29" t="str">
        <f t="shared" si="25"/>
        <v/>
      </c>
    </row>
    <row r="164" spans="1:6" ht="120">
      <c r="A164" s="69">
        <v>22</v>
      </c>
      <c r="B164" s="13" t="s">
        <v>172</v>
      </c>
      <c r="C164" s="2"/>
      <c r="D164" s="9"/>
      <c r="E164" s="9"/>
      <c r="F164" s="26"/>
    </row>
    <row r="165" spans="1:6" ht="180">
      <c r="A165" s="18" t="s">
        <v>24</v>
      </c>
      <c r="B165" s="13" t="s">
        <v>139</v>
      </c>
      <c r="C165" s="2" t="s">
        <v>23</v>
      </c>
      <c r="D165" s="9">
        <v>1</v>
      </c>
      <c r="E165" s="9"/>
      <c r="F165" s="29" t="str">
        <f t="shared" ref="F165:F166" si="26">IF(E165&lt;&gt;0,D165*E165,"")</f>
        <v/>
      </c>
    </row>
    <row r="166" spans="1:6" ht="180">
      <c r="A166" s="69" t="s">
        <v>25</v>
      </c>
      <c r="B166" s="13" t="s">
        <v>140</v>
      </c>
      <c r="C166" s="2" t="s">
        <v>23</v>
      </c>
      <c r="D166" s="9">
        <v>1</v>
      </c>
      <c r="E166" s="9"/>
      <c r="F166" s="29" t="str">
        <f t="shared" si="26"/>
        <v/>
      </c>
    </row>
    <row r="167" spans="1:6" ht="60">
      <c r="A167" s="69"/>
      <c r="B167" s="13" t="s">
        <v>174</v>
      </c>
      <c r="C167" s="2"/>
      <c r="D167" s="9"/>
      <c r="E167" s="9"/>
      <c r="F167" s="26"/>
    </row>
    <row r="168" spans="1:6" ht="30">
      <c r="A168" s="18">
        <v>23</v>
      </c>
      <c r="B168" s="13" t="s">
        <v>141</v>
      </c>
      <c r="C168" s="2"/>
      <c r="D168" s="9"/>
      <c r="E168" s="9"/>
      <c r="F168" s="26"/>
    </row>
    <row r="169" spans="1:6" ht="363.75" customHeight="1">
      <c r="A169" s="69"/>
      <c r="B169" s="13" t="s">
        <v>142</v>
      </c>
      <c r="C169" s="2"/>
      <c r="D169" s="9"/>
      <c r="E169" s="9"/>
      <c r="F169" s="26"/>
    </row>
    <row r="170" spans="1:6" ht="165">
      <c r="A170" s="69"/>
      <c r="B170" s="13" t="s">
        <v>143</v>
      </c>
      <c r="C170" s="2"/>
      <c r="D170" s="9"/>
      <c r="E170" s="9"/>
      <c r="F170" s="26"/>
    </row>
    <row r="171" spans="1:6" ht="75">
      <c r="A171" s="69"/>
      <c r="B171" s="13" t="s">
        <v>144</v>
      </c>
      <c r="C171" s="2" t="s">
        <v>23</v>
      </c>
      <c r="D171" s="9">
        <v>1</v>
      </c>
      <c r="E171" s="9"/>
      <c r="F171" s="29" t="str">
        <f t="shared" ref="F171:F176" si="27">IF(E171&lt;&gt;0,D171*E171,"")</f>
        <v/>
      </c>
    </row>
    <row r="172" spans="1:6" ht="45">
      <c r="A172" s="69">
        <v>24</v>
      </c>
      <c r="B172" s="13" t="s">
        <v>173</v>
      </c>
      <c r="C172" s="2" t="s">
        <v>23</v>
      </c>
      <c r="D172" s="9">
        <v>1</v>
      </c>
      <c r="E172" s="9"/>
      <c r="F172" s="29" t="str">
        <f t="shared" si="27"/>
        <v/>
      </c>
    </row>
    <row r="173" spans="1:6" ht="195">
      <c r="A173" s="18">
        <v>25</v>
      </c>
      <c r="B173" s="13" t="s">
        <v>145</v>
      </c>
      <c r="C173" s="2" t="s">
        <v>10</v>
      </c>
      <c r="D173" s="9">
        <v>730</v>
      </c>
      <c r="E173" s="9"/>
      <c r="F173" s="29" t="str">
        <f t="shared" si="27"/>
        <v/>
      </c>
    </row>
    <row r="174" spans="1:6" ht="285">
      <c r="A174" s="18">
        <v>26</v>
      </c>
      <c r="B174" s="14" t="s">
        <v>175</v>
      </c>
      <c r="C174" s="1" t="s">
        <v>8</v>
      </c>
      <c r="D174" s="10">
        <v>1439</v>
      </c>
      <c r="E174" s="10"/>
      <c r="F174" s="29" t="str">
        <f t="shared" si="27"/>
        <v/>
      </c>
    </row>
    <row r="175" spans="1:6" ht="225">
      <c r="A175" s="69">
        <v>27</v>
      </c>
      <c r="B175" s="13" t="s">
        <v>146</v>
      </c>
      <c r="C175" s="2" t="s">
        <v>23</v>
      </c>
      <c r="D175" s="9">
        <v>1</v>
      </c>
      <c r="E175" s="9"/>
      <c r="F175" s="29" t="str">
        <f t="shared" si="27"/>
        <v/>
      </c>
    </row>
    <row r="176" spans="1:6" ht="120.75" thickBot="1">
      <c r="A176" s="69">
        <v>28</v>
      </c>
      <c r="B176" s="13" t="s">
        <v>147</v>
      </c>
      <c r="C176" s="2" t="s">
        <v>23</v>
      </c>
      <c r="D176" s="9">
        <v>2</v>
      </c>
      <c r="E176" s="9"/>
      <c r="F176" s="29" t="str">
        <f t="shared" si="27"/>
        <v/>
      </c>
    </row>
    <row r="177" spans="1:6" ht="15.75" thickBot="1">
      <c r="A177" s="37" t="s">
        <v>29</v>
      </c>
      <c r="B177" s="38" t="s">
        <v>384</v>
      </c>
      <c r="C177" s="39"/>
      <c r="D177" s="40"/>
      <c r="E177" s="40"/>
      <c r="F177" s="41">
        <f>SUM(F130:F176)</f>
        <v>0</v>
      </c>
    </row>
    <row r="179" spans="1:6" ht="15.75" thickBot="1"/>
    <row r="180" spans="1:6" ht="15.75" thickBot="1">
      <c r="A180" s="37" t="s">
        <v>149</v>
      </c>
      <c r="B180" s="38" t="s">
        <v>18</v>
      </c>
      <c r="C180" s="39"/>
      <c r="D180" s="40"/>
      <c r="E180" s="40"/>
      <c r="F180" s="41"/>
    </row>
    <row r="181" spans="1:6" ht="15.75" thickBot="1">
      <c r="A181" s="17" t="s">
        <v>0</v>
      </c>
      <c r="B181" s="21" t="s">
        <v>1</v>
      </c>
      <c r="C181" s="3" t="s">
        <v>2</v>
      </c>
      <c r="D181" s="8" t="s">
        <v>3</v>
      </c>
      <c r="E181" s="8" t="s">
        <v>4</v>
      </c>
      <c r="F181" s="25" t="s">
        <v>5</v>
      </c>
    </row>
    <row r="182" spans="1:6" ht="30">
      <c r="A182" s="18"/>
      <c r="B182" s="75" t="s">
        <v>385</v>
      </c>
      <c r="C182" s="1"/>
      <c r="D182" s="10"/>
      <c r="E182" s="10"/>
      <c r="F182" s="26"/>
    </row>
    <row r="183" spans="1:6" ht="45">
      <c r="A183" s="18">
        <v>1</v>
      </c>
      <c r="B183" s="14" t="s">
        <v>150</v>
      </c>
      <c r="C183" s="1" t="s">
        <v>10</v>
      </c>
      <c r="D183" s="10">
        <v>150</v>
      </c>
      <c r="E183" s="10"/>
      <c r="F183" s="26" t="str">
        <f t="shared" ref="F183:F198" si="28">IF(E183&lt;&gt;0,D183*E183,"")</f>
        <v/>
      </c>
    </row>
    <row r="184" spans="1:6" ht="45">
      <c r="A184" s="18">
        <v>2</v>
      </c>
      <c r="B184" s="14" t="s">
        <v>159</v>
      </c>
      <c r="C184" s="1" t="s">
        <v>9</v>
      </c>
      <c r="D184" s="10">
        <v>30</v>
      </c>
      <c r="E184" s="10"/>
      <c r="F184" s="26" t="str">
        <f t="shared" si="28"/>
        <v/>
      </c>
    </row>
    <row r="185" spans="1:6" ht="90">
      <c r="A185" s="18">
        <v>3</v>
      </c>
      <c r="B185" s="14" t="s">
        <v>151</v>
      </c>
      <c r="C185" s="1" t="s">
        <v>10</v>
      </c>
      <c r="D185" s="10">
        <v>200</v>
      </c>
      <c r="E185" s="10"/>
      <c r="F185" s="26" t="str">
        <f t="shared" si="28"/>
        <v/>
      </c>
    </row>
    <row r="186" spans="1:6">
      <c r="A186" s="18">
        <v>4</v>
      </c>
      <c r="B186" s="14" t="s">
        <v>152</v>
      </c>
      <c r="C186" s="1" t="s">
        <v>10</v>
      </c>
      <c r="D186" s="10">
        <v>350</v>
      </c>
      <c r="E186" s="10"/>
      <c r="F186" s="26" t="str">
        <f t="shared" si="28"/>
        <v/>
      </c>
    </row>
    <row r="187" spans="1:6" ht="75">
      <c r="A187" s="18">
        <v>5</v>
      </c>
      <c r="B187" s="14" t="s">
        <v>160</v>
      </c>
      <c r="C187" s="1"/>
      <c r="D187" s="10"/>
      <c r="E187" s="10"/>
      <c r="F187" s="26" t="str">
        <f t="shared" si="28"/>
        <v/>
      </c>
    </row>
    <row r="188" spans="1:6">
      <c r="A188" s="18" t="s">
        <v>24</v>
      </c>
      <c r="B188" s="14" t="s">
        <v>162</v>
      </c>
      <c r="C188" s="1" t="s">
        <v>11</v>
      </c>
      <c r="D188" s="10">
        <v>80</v>
      </c>
      <c r="E188" s="10"/>
      <c r="F188" s="29" t="str">
        <f t="shared" si="28"/>
        <v/>
      </c>
    </row>
    <row r="189" spans="1:6">
      <c r="A189" s="18" t="s">
        <v>25</v>
      </c>
      <c r="B189" s="14" t="s">
        <v>153</v>
      </c>
      <c r="C189" s="1" t="s">
        <v>10</v>
      </c>
      <c r="D189" s="10">
        <v>30</v>
      </c>
      <c r="E189" s="10"/>
      <c r="F189" s="26" t="str">
        <f t="shared" si="28"/>
        <v/>
      </c>
    </row>
    <row r="190" spans="1:6">
      <c r="A190" s="18"/>
      <c r="B190" s="14"/>
      <c r="C190" s="1"/>
      <c r="D190" s="10"/>
      <c r="E190" s="10"/>
      <c r="F190" s="26" t="str">
        <f t="shared" si="28"/>
        <v/>
      </c>
    </row>
    <row r="191" spans="1:6" ht="30">
      <c r="A191" s="18">
        <v>6</v>
      </c>
      <c r="B191" s="14" t="s">
        <v>154</v>
      </c>
      <c r="C191" s="1"/>
      <c r="D191" s="10"/>
      <c r="E191" s="10"/>
      <c r="F191" s="26" t="str">
        <f t="shared" si="28"/>
        <v/>
      </c>
    </row>
    <row r="192" spans="1:6">
      <c r="A192" s="18"/>
      <c r="B192" s="74" t="s">
        <v>161</v>
      </c>
      <c r="C192" s="1"/>
      <c r="D192" s="10"/>
      <c r="E192" s="10"/>
      <c r="F192" s="26" t="str">
        <f t="shared" si="28"/>
        <v/>
      </c>
    </row>
    <row r="193" spans="1:6" ht="30">
      <c r="A193" s="18" t="s">
        <v>24</v>
      </c>
      <c r="B193" s="14" t="s">
        <v>155</v>
      </c>
      <c r="C193" s="1" t="s">
        <v>11</v>
      </c>
      <c r="D193" s="10">
        <v>20</v>
      </c>
      <c r="E193" s="10"/>
      <c r="F193" s="26" t="str">
        <f t="shared" si="28"/>
        <v/>
      </c>
    </row>
    <row r="194" spans="1:6" ht="30">
      <c r="A194" s="18" t="s">
        <v>25</v>
      </c>
      <c r="B194" s="14" t="s">
        <v>156</v>
      </c>
      <c r="C194" s="1" t="s">
        <v>11</v>
      </c>
      <c r="D194" s="10">
        <v>20</v>
      </c>
      <c r="E194" s="10"/>
      <c r="F194" s="26" t="str">
        <f t="shared" si="28"/>
        <v/>
      </c>
    </row>
    <row r="195" spans="1:6" ht="30">
      <c r="A195" s="18" t="s">
        <v>26</v>
      </c>
      <c r="B195" s="14" t="s">
        <v>163</v>
      </c>
      <c r="C195" s="1" t="s">
        <v>11</v>
      </c>
      <c r="D195" s="10">
        <v>20</v>
      </c>
      <c r="E195" s="10"/>
      <c r="F195" s="26" t="str">
        <f t="shared" ref="F195:F196" si="29">IF(E195&lt;&gt;0,D195*E195,"")</f>
        <v/>
      </c>
    </row>
    <row r="196" spans="1:6">
      <c r="A196" s="18" t="s">
        <v>46</v>
      </c>
      <c r="B196" s="14" t="s">
        <v>164</v>
      </c>
      <c r="C196" s="1" t="s">
        <v>11</v>
      </c>
      <c r="D196" s="10">
        <v>20</v>
      </c>
      <c r="E196" s="10"/>
      <c r="F196" s="26" t="str">
        <f t="shared" si="29"/>
        <v/>
      </c>
    </row>
    <row r="197" spans="1:6">
      <c r="A197" s="18"/>
      <c r="B197" s="74" t="s">
        <v>157</v>
      </c>
      <c r="C197" s="1"/>
      <c r="D197" s="10"/>
      <c r="E197" s="10"/>
      <c r="F197" s="26" t="str">
        <f t="shared" si="28"/>
        <v/>
      </c>
    </row>
    <row r="198" spans="1:6" ht="15.75" thickBot="1">
      <c r="A198" s="18" t="s">
        <v>92</v>
      </c>
      <c r="B198" s="14" t="s">
        <v>158</v>
      </c>
      <c r="C198" s="1" t="s">
        <v>11</v>
      </c>
      <c r="D198" s="10">
        <v>30</v>
      </c>
      <c r="E198" s="10"/>
      <c r="F198" s="26" t="str">
        <f t="shared" si="28"/>
        <v/>
      </c>
    </row>
    <row r="199" spans="1:6" ht="15.75" thickBot="1">
      <c r="A199" s="37" t="s">
        <v>149</v>
      </c>
      <c r="B199" s="38" t="s">
        <v>386</v>
      </c>
      <c r="C199" s="39"/>
      <c r="D199" s="40"/>
      <c r="E199" s="40"/>
      <c r="F199" s="41">
        <f>SUM(F183:F198)</f>
        <v>0</v>
      </c>
    </row>
    <row r="203" spans="1:6" ht="15.75" thickBot="1"/>
    <row r="204" spans="1:6" ht="15.75" thickBot="1">
      <c r="A204" s="20"/>
      <c r="B204" s="53" t="s">
        <v>19</v>
      </c>
      <c r="C204" s="6"/>
      <c r="D204" s="12"/>
      <c r="E204" s="12"/>
      <c r="F204" s="28"/>
    </row>
    <row r="205" spans="1:6" ht="15.75" thickBot="1">
      <c r="A205" s="84" t="s">
        <v>363</v>
      </c>
      <c r="B205" s="46" t="s">
        <v>148</v>
      </c>
      <c r="C205" s="47"/>
      <c r="D205" s="48"/>
      <c r="E205" s="48"/>
      <c r="F205" s="45"/>
    </row>
    <row r="206" spans="1:6" ht="15.75" thickBot="1">
      <c r="A206" s="19" t="s">
        <v>6</v>
      </c>
      <c r="B206" s="22" t="s">
        <v>366</v>
      </c>
      <c r="C206" s="4"/>
      <c r="D206" s="11"/>
      <c r="E206" s="11"/>
      <c r="F206" s="27">
        <f>F33</f>
        <v>0</v>
      </c>
    </row>
    <row r="207" spans="1:6" ht="15.75" thickBot="1">
      <c r="A207" s="19" t="s">
        <v>12</v>
      </c>
      <c r="B207" s="22" t="s">
        <v>369</v>
      </c>
      <c r="C207" s="4"/>
      <c r="D207" s="11"/>
      <c r="E207" s="11"/>
      <c r="F207" s="27">
        <f>F66</f>
        <v>0</v>
      </c>
    </row>
    <row r="208" spans="1:6" ht="15.75" thickBot="1">
      <c r="A208" s="19" t="s">
        <v>13</v>
      </c>
      <c r="B208" s="22" t="s">
        <v>372</v>
      </c>
      <c r="C208" s="4"/>
      <c r="D208" s="11"/>
      <c r="E208" s="11"/>
      <c r="F208" s="27">
        <f>F83</f>
        <v>0</v>
      </c>
    </row>
    <row r="209" spans="1:6" ht="15.75" thickBot="1">
      <c r="A209" s="19" t="s">
        <v>15</v>
      </c>
      <c r="B209" s="22" t="s">
        <v>16</v>
      </c>
      <c r="C209" s="4"/>
      <c r="D209" s="11"/>
      <c r="E209" s="11"/>
      <c r="F209" s="27">
        <f>F96</f>
        <v>0</v>
      </c>
    </row>
    <row r="210" spans="1:6" ht="15.75" thickBot="1">
      <c r="A210" s="19" t="s">
        <v>17</v>
      </c>
      <c r="B210" s="22" t="s">
        <v>378</v>
      </c>
      <c r="C210" s="4"/>
      <c r="D210" s="11"/>
      <c r="E210" s="11"/>
      <c r="F210" s="27">
        <f>F126</f>
        <v>0</v>
      </c>
    </row>
    <row r="211" spans="1:6" ht="15.75" thickBot="1">
      <c r="A211" s="19" t="s">
        <v>29</v>
      </c>
      <c r="B211" s="22" t="s">
        <v>384</v>
      </c>
      <c r="C211" s="4"/>
      <c r="D211" s="11"/>
      <c r="E211" s="11"/>
      <c r="F211" s="27">
        <f>F177</f>
        <v>0</v>
      </c>
    </row>
    <row r="212" spans="1:6" ht="15.75" thickBot="1">
      <c r="A212" s="19" t="s">
        <v>149</v>
      </c>
      <c r="B212" s="22" t="s">
        <v>386</v>
      </c>
      <c r="C212" s="4"/>
      <c r="D212" s="11"/>
      <c r="E212" s="11"/>
      <c r="F212" s="27">
        <f>F199</f>
        <v>0</v>
      </c>
    </row>
    <row r="213" spans="1:6" ht="15.75" thickBot="1">
      <c r="F213" s="7"/>
    </row>
    <row r="214" spans="1:6" ht="15.75" thickBot="1">
      <c r="A214" s="19"/>
      <c r="B214" s="22" t="s">
        <v>20</v>
      </c>
      <c r="C214" s="4"/>
      <c r="D214" s="11"/>
      <c r="E214" s="11"/>
      <c r="F214" s="27">
        <f>SUM(F206:F212)</f>
        <v>0</v>
      </c>
    </row>
    <row r="215" spans="1:6" ht="15.75" thickBot="1">
      <c r="A215" s="19"/>
      <c r="B215" s="22" t="s">
        <v>21</v>
      </c>
      <c r="C215" s="5">
        <v>0.25</v>
      </c>
      <c r="D215" s="11"/>
      <c r="E215" s="11"/>
      <c r="F215" s="27">
        <f>F214*C215</f>
        <v>0</v>
      </c>
    </row>
    <row r="216" spans="1:6" ht="15.75" thickBot="1">
      <c r="A216" s="20"/>
      <c r="B216" s="23" t="s">
        <v>22</v>
      </c>
      <c r="C216" s="6"/>
      <c r="D216" s="12"/>
      <c r="E216" s="12"/>
      <c r="F216" s="28">
        <f>F215+F214</f>
        <v>0</v>
      </c>
    </row>
    <row r="229" ht="91.5" customHeight="1"/>
    <row r="246" spans="1:6">
      <c r="A246" s="30"/>
      <c r="B246" s="31"/>
      <c r="C246" s="32"/>
      <c r="D246" s="33"/>
      <c r="E246" s="33"/>
      <c r="F246" s="34"/>
    </row>
    <row r="247" spans="1:6">
      <c r="A247" s="30"/>
      <c r="B247" s="30"/>
      <c r="C247" s="32"/>
      <c r="D247" s="33"/>
      <c r="E247" s="33"/>
      <c r="F247" s="34"/>
    </row>
    <row r="248" spans="1:6">
      <c r="A248" s="30"/>
      <c r="B248" s="30"/>
      <c r="C248" s="32"/>
      <c r="D248" s="33"/>
      <c r="E248" s="33"/>
      <c r="F248" s="34"/>
    </row>
    <row r="249" spans="1:6">
      <c r="A249" s="30"/>
      <c r="B249" s="30"/>
      <c r="C249" s="32"/>
      <c r="D249" s="33"/>
      <c r="E249" s="33"/>
      <c r="F249" s="34"/>
    </row>
    <row r="250" spans="1:6">
      <c r="A250" s="30"/>
      <c r="B250" s="30"/>
      <c r="C250" s="32"/>
      <c r="D250" s="33"/>
      <c r="E250" s="33"/>
      <c r="F250" s="34"/>
    </row>
    <row r="251" spans="1:6">
      <c r="A251" s="30"/>
      <c r="B251" s="30"/>
      <c r="C251" s="32"/>
      <c r="D251" s="33"/>
      <c r="E251" s="33"/>
      <c r="F251" s="34"/>
    </row>
    <row r="252" spans="1:6">
      <c r="A252" s="30"/>
      <c r="B252" s="30"/>
      <c r="C252" s="32"/>
      <c r="D252" s="33"/>
      <c r="E252" s="33"/>
      <c r="F252" s="34"/>
    </row>
    <row r="253" spans="1:6">
      <c r="A253" s="30"/>
      <c r="B253" s="30"/>
      <c r="C253" s="32"/>
      <c r="D253" s="33"/>
      <c r="E253" s="33"/>
      <c r="F253" s="34"/>
    </row>
    <row r="254" spans="1:6">
      <c r="A254" s="30"/>
      <c r="B254" s="30"/>
      <c r="C254" s="32"/>
      <c r="D254" s="33"/>
      <c r="E254" s="33"/>
      <c r="F254" s="34"/>
    </row>
    <row r="255" spans="1:6">
      <c r="A255" s="30"/>
      <c r="B255" s="30"/>
      <c r="C255" s="32"/>
      <c r="D255" s="33"/>
      <c r="E255" s="33"/>
      <c r="F255" s="34"/>
    </row>
    <row r="256" spans="1:6">
      <c r="A256" s="30"/>
      <c r="B256" s="30"/>
      <c r="C256" s="32"/>
      <c r="D256" s="33"/>
      <c r="E256" s="33"/>
      <c r="F256" s="34"/>
    </row>
    <row r="257" spans="1:6">
      <c r="A257" s="30"/>
      <c r="B257" s="30"/>
      <c r="C257" s="32"/>
      <c r="D257" s="33"/>
      <c r="E257" s="33"/>
      <c r="F257" s="34"/>
    </row>
    <row r="258" spans="1:6">
      <c r="A258" s="30"/>
      <c r="B258" s="30"/>
      <c r="C258" s="32"/>
      <c r="D258" s="33"/>
      <c r="E258" s="33"/>
      <c r="F258" s="34"/>
    </row>
    <row r="259" spans="1:6">
      <c r="A259" s="30"/>
      <c r="B259" s="30"/>
      <c r="C259" s="32"/>
      <c r="D259" s="33"/>
      <c r="E259" s="33"/>
      <c r="F259" s="34"/>
    </row>
    <row r="260" spans="1:6">
      <c r="A260" s="30"/>
      <c r="B260" s="30"/>
      <c r="C260" s="32"/>
      <c r="D260" s="33"/>
      <c r="E260" s="33"/>
      <c r="F260" s="34"/>
    </row>
    <row r="261" spans="1:6">
      <c r="A261" s="30"/>
      <c r="B261" s="30"/>
      <c r="C261" s="32"/>
      <c r="D261" s="33"/>
      <c r="E261" s="33"/>
      <c r="F261" s="34"/>
    </row>
    <row r="262" spans="1:6">
      <c r="A262" s="30"/>
      <c r="B262" s="30"/>
      <c r="C262" s="32"/>
      <c r="D262" s="33"/>
      <c r="E262" s="33"/>
      <c r="F262" s="34"/>
    </row>
    <row r="263" spans="1:6">
      <c r="A263" s="30"/>
      <c r="B263" s="30"/>
      <c r="C263" s="32"/>
      <c r="D263" s="33"/>
      <c r="E263" s="33"/>
      <c r="F263" s="34"/>
    </row>
  </sheetData>
  <sheetProtection algorithmName="SHA-512" hashValue="7e5T6OlSODOHlYF9l6I+gPXU+zhfo6TbXu/qsHjVb/N1CjsRowfOzSApNtnLS0zAShS8+q6MDFbZn4gQ30qnBg==" saltValue="tg31ozxiM+lehaA+0ynTLA==" spinCount="100000" sheet="1" objects="1" scenarios="1"/>
  <protectedRanges>
    <protectedRange sqref="E198 E193:E196 E188:E189 E183:E186" name="hortikultura"/>
    <protectedRange sqref="E130:E176" name="Range1_2"/>
    <protectedRange sqref="E101:E125" name="Range1_1"/>
    <protectedRange sqref="E87:E95 E6:E32 E37:E65 E70:E82" name="Range1"/>
  </protectedRanges>
  <phoneticPr fontId="7" type="noConversion"/>
  <conditionalFormatting sqref="F33 F66 F83 F96 F126">
    <cfRule type="cellIs" dxfId="14" priority="7" operator="equal">
      <formula>0</formula>
    </cfRule>
  </conditionalFormatting>
  <conditionalFormatting sqref="F216">
    <cfRule type="cellIs" dxfId="13" priority="6" operator="equal">
      <formula>0</formula>
    </cfRule>
  </conditionalFormatting>
  <conditionalFormatting sqref="F206:F210 F214:F215">
    <cfRule type="cellIs" dxfId="12" priority="5" operator="equal">
      <formula>0</formula>
    </cfRule>
  </conditionalFormatting>
  <conditionalFormatting sqref="F177">
    <cfRule type="cellIs" dxfId="11" priority="4" operator="equal">
      <formula>0</formula>
    </cfRule>
  </conditionalFormatting>
  <conditionalFormatting sqref="F211">
    <cfRule type="cellIs" dxfId="10" priority="3" operator="equal">
      <formula>0</formula>
    </cfRule>
  </conditionalFormatting>
  <conditionalFormatting sqref="F212">
    <cfRule type="cellIs" dxfId="9" priority="2" operator="equal">
      <formula>0</formula>
    </cfRule>
  </conditionalFormatting>
  <conditionalFormatting sqref="F199">
    <cfRule type="cellIs" dxfId="8"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A. PROMETNICA I OBORINSKA ODVODNJA
Rijeka, ožujak 2021.</oddFooter>
  </headerFooter>
  <rowBreaks count="11" manualBreakCount="11">
    <brk id="33" max="5" man="1"/>
    <brk id="66" max="5" man="1"/>
    <brk id="84" max="5" man="1"/>
    <brk id="96" max="5" man="1"/>
    <brk id="105" max="5" man="1"/>
    <brk id="110" max="5" man="1"/>
    <brk id="122" max="5" man="1"/>
    <brk id="126" max="5" man="1"/>
    <brk id="167" max="5" man="1"/>
    <brk id="178" max="5" man="1"/>
    <brk id="201" max="5"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61BA-CD3B-4DFB-9F04-559D7ADE70B2}">
  <sheetPr>
    <pageSetUpPr fitToPage="1"/>
  </sheetPr>
  <dimension ref="A1:U172"/>
  <sheetViews>
    <sheetView showGridLines="0" view="pageLayout" topLeftCell="A104" zoomScale="85" zoomScaleNormal="100" zoomScaleSheetLayoutView="100" zoomScalePageLayoutView="85" workbookViewId="0">
      <selection activeCell="B124" sqref="B124"/>
    </sheetView>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6" ht="15.75" thickBot="1">
      <c r="B1" s="36" t="s">
        <v>85</v>
      </c>
    </row>
    <row r="2" spans="1:6" ht="15.75" thickBot="1">
      <c r="A2" s="37" t="s">
        <v>280</v>
      </c>
      <c r="B2" s="50" t="s">
        <v>177</v>
      </c>
      <c r="C2" s="51"/>
      <c r="D2" s="52"/>
      <c r="E2" s="52"/>
      <c r="F2" s="41"/>
    </row>
    <row r="3" spans="1:6" ht="15.75" thickBot="1">
      <c r="B3" s="36"/>
    </row>
    <row r="4" spans="1:6" ht="15.75" thickBot="1">
      <c r="A4" s="37" t="s">
        <v>6</v>
      </c>
      <c r="B4" s="38" t="s">
        <v>7</v>
      </c>
      <c r="C4" s="39"/>
      <c r="D4" s="40"/>
      <c r="E4" s="40"/>
      <c r="F4" s="41"/>
    </row>
    <row r="5" spans="1:6" ht="15.75" thickBot="1">
      <c r="A5" s="17" t="s">
        <v>0</v>
      </c>
      <c r="B5" s="21" t="s">
        <v>1</v>
      </c>
      <c r="C5" s="3" t="s">
        <v>2</v>
      </c>
      <c r="D5" s="8" t="s">
        <v>3</v>
      </c>
      <c r="E5" s="8" t="s">
        <v>4</v>
      </c>
      <c r="F5" s="25" t="s">
        <v>5</v>
      </c>
    </row>
    <row r="6" spans="1:6" ht="135">
      <c r="A6" s="55">
        <v>1</v>
      </c>
      <c r="B6" s="15" t="s">
        <v>178</v>
      </c>
      <c r="C6" s="57" t="s">
        <v>8</v>
      </c>
      <c r="D6" s="10">
        <v>950.15</v>
      </c>
      <c r="E6" s="54"/>
      <c r="F6" s="26" t="str">
        <f t="shared" ref="F6:F7" si="0">IF(E6&lt;&gt;0,D6*E6,"")</f>
        <v/>
      </c>
    </row>
    <row r="7" spans="1:6" ht="120">
      <c r="A7" s="55">
        <v>2</v>
      </c>
      <c r="B7" s="14" t="s">
        <v>179</v>
      </c>
      <c r="C7" s="1" t="s">
        <v>11</v>
      </c>
      <c r="D7" s="10">
        <v>19</v>
      </c>
      <c r="E7" s="10"/>
      <c r="F7" s="29" t="str">
        <f t="shared" si="0"/>
        <v/>
      </c>
    </row>
    <row r="8" spans="1:6" ht="105">
      <c r="A8" s="55">
        <v>3</v>
      </c>
      <c r="B8" s="14" t="s">
        <v>180</v>
      </c>
      <c r="C8" s="1"/>
      <c r="D8" s="10"/>
      <c r="E8" s="10"/>
      <c r="F8" s="26" t="str">
        <f>IF(E8&lt;&gt;0,D8*E8,"")</f>
        <v/>
      </c>
    </row>
    <row r="9" spans="1:6" ht="75">
      <c r="A9" s="55" t="s">
        <v>181</v>
      </c>
      <c r="B9" s="14" t="s">
        <v>183</v>
      </c>
      <c r="C9" s="1" t="s">
        <v>11</v>
      </c>
      <c r="D9" s="10">
        <v>7</v>
      </c>
      <c r="E9" s="10"/>
      <c r="F9" s="26" t="str">
        <f>IF(E9&lt;&gt;0,D9*E9,"")</f>
        <v/>
      </c>
    </row>
    <row r="10" spans="1:6" ht="30.75" thickBot="1">
      <c r="A10" s="55" t="s">
        <v>182</v>
      </c>
      <c r="B10" s="14" t="s">
        <v>184</v>
      </c>
      <c r="C10" s="1" t="s">
        <v>11</v>
      </c>
      <c r="D10" s="10">
        <v>4</v>
      </c>
      <c r="E10" s="10"/>
      <c r="F10" s="26" t="str">
        <f>IF(E10&lt;&gt;0,D10*E10,"")</f>
        <v/>
      </c>
    </row>
    <row r="11" spans="1:6" s="42" customFormat="1" ht="15.75" thickBot="1">
      <c r="A11" s="37" t="str">
        <f>A4</f>
        <v>I.</v>
      </c>
      <c r="B11" s="38" t="str">
        <f>B4&amp;" - UKUPNO"</f>
        <v>PRIPREMNI RADOVI - UKUPNO</v>
      </c>
      <c r="C11" s="39"/>
      <c r="D11" s="40"/>
      <c r="E11" s="40"/>
      <c r="F11" s="41">
        <f>SUM(F6:F10)</f>
        <v>0</v>
      </c>
    </row>
    <row r="12" spans="1:6" ht="15.75" thickBot="1"/>
    <row r="13" spans="1:6" s="42" customFormat="1" ht="15.75" thickBot="1">
      <c r="A13" s="37" t="s">
        <v>12</v>
      </c>
      <c r="B13" s="38" t="s">
        <v>185</v>
      </c>
      <c r="C13" s="39"/>
      <c r="D13" s="40"/>
      <c r="E13" s="40"/>
      <c r="F13" s="41"/>
    </row>
    <row r="14" spans="1:6" ht="15.75" thickBot="1">
      <c r="A14" s="17" t="s">
        <v>0</v>
      </c>
      <c r="B14" s="21" t="s">
        <v>1</v>
      </c>
      <c r="C14" s="3" t="s">
        <v>2</v>
      </c>
      <c r="D14" s="8" t="s">
        <v>3</v>
      </c>
      <c r="E14" s="8" t="s">
        <v>4</v>
      </c>
      <c r="F14" s="25" t="s">
        <v>5</v>
      </c>
    </row>
    <row r="15" spans="1:6" ht="180">
      <c r="A15" s="72">
        <v>1</v>
      </c>
      <c r="B15" s="13" t="s">
        <v>186</v>
      </c>
      <c r="C15" s="2"/>
      <c r="D15" s="9"/>
      <c r="E15" s="9"/>
      <c r="F15" s="26" t="str">
        <f t="shared" ref="F15:F70" si="1">IF(E15&lt;&gt;0,D15*E15,"")</f>
        <v/>
      </c>
    </row>
    <row r="16" spans="1:6" ht="60">
      <c r="A16" s="72"/>
      <c r="B16" s="13" t="s">
        <v>187</v>
      </c>
      <c r="C16" s="2"/>
      <c r="D16" s="9"/>
      <c r="E16" s="9"/>
      <c r="F16" s="26" t="str">
        <f t="shared" si="1"/>
        <v/>
      </c>
    </row>
    <row r="17" spans="1:21">
      <c r="A17" s="72" t="s">
        <v>24</v>
      </c>
      <c r="B17" s="13" t="s">
        <v>188</v>
      </c>
      <c r="C17" s="2" t="s">
        <v>8</v>
      </c>
      <c r="D17" s="9">
        <v>978.7</v>
      </c>
      <c r="E17" s="9"/>
      <c r="F17" s="26" t="str">
        <f t="shared" si="1"/>
        <v/>
      </c>
      <c r="L17" s="58"/>
      <c r="R17" s="58"/>
      <c r="U17" s="58"/>
    </row>
    <row r="18" spans="1:21">
      <c r="A18" s="72" t="s">
        <v>25</v>
      </c>
      <c r="B18" s="13" t="s">
        <v>189</v>
      </c>
      <c r="C18" s="2" t="s">
        <v>8</v>
      </c>
      <c r="D18" s="9">
        <v>163.80000000000001</v>
      </c>
      <c r="E18" s="9"/>
      <c r="F18" s="26" t="str">
        <f t="shared" si="1"/>
        <v/>
      </c>
      <c r="L18" s="58"/>
      <c r="R18" s="58"/>
      <c r="U18" s="58"/>
    </row>
    <row r="19" spans="1:21" ht="195">
      <c r="A19" s="72">
        <v>2</v>
      </c>
      <c r="B19" s="13" t="s">
        <v>190</v>
      </c>
      <c r="C19" s="2"/>
      <c r="D19" s="9"/>
      <c r="E19" s="9"/>
      <c r="F19" s="26" t="str">
        <f t="shared" si="1"/>
        <v/>
      </c>
      <c r="L19" s="58"/>
    </row>
    <row r="20" spans="1:21" ht="60">
      <c r="A20" s="72"/>
      <c r="B20" s="13" t="s">
        <v>187</v>
      </c>
      <c r="C20" s="2"/>
      <c r="D20" s="9"/>
      <c r="E20" s="9"/>
      <c r="F20" s="26" t="str">
        <f t="shared" si="1"/>
        <v/>
      </c>
      <c r="L20" s="58"/>
    </row>
    <row r="21" spans="1:21">
      <c r="A21" s="72" t="s">
        <v>24</v>
      </c>
      <c r="B21" s="13" t="s">
        <v>191</v>
      </c>
      <c r="C21" s="2" t="s">
        <v>192</v>
      </c>
      <c r="D21" s="9">
        <v>7</v>
      </c>
      <c r="E21" s="9"/>
      <c r="F21" s="26" t="str">
        <f t="shared" ref="F21" si="2">IF(E21&lt;&gt;0,D21*E21,"")</f>
        <v/>
      </c>
      <c r="L21" s="58"/>
    </row>
    <row r="22" spans="1:21">
      <c r="A22" s="72" t="s">
        <v>25</v>
      </c>
      <c r="B22" s="13" t="s">
        <v>193</v>
      </c>
      <c r="C22" s="2" t="s">
        <v>192</v>
      </c>
      <c r="D22" s="9">
        <v>20</v>
      </c>
      <c r="E22" s="9"/>
      <c r="F22" s="26" t="str">
        <f t="shared" si="1"/>
        <v/>
      </c>
    </row>
    <row r="23" spans="1:21">
      <c r="A23" s="72" t="s">
        <v>26</v>
      </c>
      <c r="B23" s="13" t="s">
        <v>194</v>
      </c>
      <c r="C23" s="2" t="s">
        <v>192</v>
      </c>
      <c r="D23" s="9">
        <v>2</v>
      </c>
      <c r="E23" s="9"/>
      <c r="F23" s="26" t="str">
        <f t="shared" si="1"/>
        <v/>
      </c>
    </row>
    <row r="24" spans="1:21">
      <c r="A24" s="72" t="s">
        <v>46</v>
      </c>
      <c r="B24" s="13" t="s">
        <v>195</v>
      </c>
      <c r="C24" s="2" t="s">
        <v>192</v>
      </c>
      <c r="D24" s="9">
        <v>4</v>
      </c>
      <c r="E24" s="9"/>
      <c r="F24" s="26" t="str">
        <f t="shared" si="1"/>
        <v/>
      </c>
    </row>
    <row r="25" spans="1:21">
      <c r="A25" s="72" t="s">
        <v>92</v>
      </c>
      <c r="B25" s="13" t="s">
        <v>196</v>
      </c>
      <c r="C25" s="2" t="s">
        <v>192</v>
      </c>
      <c r="D25" s="9">
        <v>26</v>
      </c>
      <c r="E25" s="9"/>
      <c r="F25" s="26" t="str">
        <f t="shared" si="1"/>
        <v/>
      </c>
    </row>
    <row r="26" spans="1:21">
      <c r="A26" s="72" t="s">
        <v>94</v>
      </c>
      <c r="B26" s="13" t="s">
        <v>197</v>
      </c>
      <c r="C26" s="2" t="s">
        <v>192</v>
      </c>
      <c r="D26" s="9">
        <v>40</v>
      </c>
      <c r="E26" s="9"/>
      <c r="F26" s="26" t="str">
        <f t="shared" si="1"/>
        <v/>
      </c>
    </row>
    <row r="27" spans="1:21">
      <c r="A27" s="72" t="s">
        <v>96</v>
      </c>
      <c r="B27" s="13" t="s">
        <v>198</v>
      </c>
      <c r="C27" s="2" t="s">
        <v>192</v>
      </c>
      <c r="D27" s="9">
        <v>4</v>
      </c>
      <c r="E27" s="9"/>
      <c r="F27" s="26" t="str">
        <f t="shared" si="1"/>
        <v/>
      </c>
    </row>
    <row r="28" spans="1:21">
      <c r="A28" s="72" t="s">
        <v>211</v>
      </c>
      <c r="B28" s="13" t="s">
        <v>199</v>
      </c>
      <c r="C28" s="2" t="s">
        <v>192</v>
      </c>
      <c r="D28" s="9">
        <v>26</v>
      </c>
      <c r="E28" s="9"/>
      <c r="F28" s="26" t="str">
        <f t="shared" si="1"/>
        <v/>
      </c>
    </row>
    <row r="29" spans="1:21">
      <c r="A29" s="72" t="s">
        <v>66</v>
      </c>
      <c r="B29" s="13" t="s">
        <v>200</v>
      </c>
      <c r="C29" s="2" t="s">
        <v>192</v>
      </c>
      <c r="D29" s="9">
        <v>4</v>
      </c>
      <c r="E29" s="9"/>
      <c r="F29" s="26" t="str">
        <f t="shared" si="1"/>
        <v/>
      </c>
    </row>
    <row r="30" spans="1:21">
      <c r="A30" s="72" t="s">
        <v>212</v>
      </c>
      <c r="B30" s="13" t="s">
        <v>201</v>
      </c>
      <c r="C30" s="2" t="s">
        <v>192</v>
      </c>
      <c r="D30" s="9">
        <v>2</v>
      </c>
      <c r="E30" s="9"/>
      <c r="F30" s="26" t="str">
        <f t="shared" si="1"/>
        <v/>
      </c>
    </row>
    <row r="31" spans="1:21">
      <c r="A31" s="55" t="s">
        <v>213</v>
      </c>
      <c r="B31" s="14" t="s">
        <v>202</v>
      </c>
      <c r="C31" s="1" t="s">
        <v>192</v>
      </c>
      <c r="D31" s="10">
        <v>19</v>
      </c>
      <c r="E31" s="10"/>
      <c r="F31" s="26" t="str">
        <f t="shared" si="1"/>
        <v/>
      </c>
    </row>
    <row r="32" spans="1:21">
      <c r="A32" s="72" t="s">
        <v>214</v>
      </c>
      <c r="B32" s="13" t="s">
        <v>203</v>
      </c>
      <c r="C32" s="1" t="s">
        <v>192</v>
      </c>
      <c r="D32" s="9">
        <v>2</v>
      </c>
      <c r="E32" s="9"/>
      <c r="F32" s="26" t="str">
        <f t="shared" si="1"/>
        <v/>
      </c>
    </row>
    <row r="33" spans="1:6">
      <c r="A33" s="72" t="s">
        <v>210</v>
      </c>
      <c r="B33" s="13" t="s">
        <v>204</v>
      </c>
      <c r="C33" s="1" t="s">
        <v>192</v>
      </c>
      <c r="D33" s="9">
        <v>7</v>
      </c>
      <c r="E33" s="9"/>
      <c r="F33" s="26" t="str">
        <f t="shared" si="1"/>
        <v/>
      </c>
    </row>
    <row r="34" spans="1:6">
      <c r="A34" s="55" t="s">
        <v>215</v>
      </c>
      <c r="B34" s="14" t="s">
        <v>205</v>
      </c>
      <c r="C34" s="1" t="s">
        <v>192</v>
      </c>
      <c r="D34" s="9">
        <v>18</v>
      </c>
      <c r="E34" s="9"/>
      <c r="F34" s="26" t="str">
        <f t="shared" si="1"/>
        <v/>
      </c>
    </row>
    <row r="35" spans="1:6">
      <c r="A35" s="55" t="s">
        <v>216</v>
      </c>
      <c r="B35" s="14" t="s">
        <v>206</v>
      </c>
      <c r="C35" s="1" t="s">
        <v>192</v>
      </c>
      <c r="D35" s="10">
        <v>8</v>
      </c>
      <c r="E35" s="10"/>
      <c r="F35" s="26" t="str">
        <f t="shared" si="1"/>
        <v/>
      </c>
    </row>
    <row r="36" spans="1:6">
      <c r="A36" s="55" t="s">
        <v>217</v>
      </c>
      <c r="B36" s="13" t="s">
        <v>207</v>
      </c>
      <c r="C36" s="1" t="s">
        <v>192</v>
      </c>
      <c r="D36" s="10">
        <v>4</v>
      </c>
      <c r="E36" s="10"/>
      <c r="F36" s="26" t="str">
        <f t="shared" si="1"/>
        <v/>
      </c>
    </row>
    <row r="37" spans="1:6">
      <c r="A37" s="55" t="s">
        <v>218</v>
      </c>
      <c r="B37" s="13" t="s">
        <v>208</v>
      </c>
      <c r="C37" s="1" t="s">
        <v>192</v>
      </c>
      <c r="D37" s="10">
        <v>19</v>
      </c>
      <c r="E37" s="10"/>
      <c r="F37" s="26" t="str">
        <f t="shared" si="1"/>
        <v/>
      </c>
    </row>
    <row r="38" spans="1:6">
      <c r="A38" s="55" t="s">
        <v>219</v>
      </c>
      <c r="B38" s="14" t="s">
        <v>209</v>
      </c>
      <c r="C38" s="1" t="s">
        <v>192</v>
      </c>
      <c r="D38" s="10">
        <v>7</v>
      </c>
      <c r="E38" s="10"/>
      <c r="F38" s="26" t="str">
        <f t="shared" si="1"/>
        <v/>
      </c>
    </row>
    <row r="39" spans="1:6" ht="210">
      <c r="A39" s="55">
        <v>3</v>
      </c>
      <c r="B39" s="14" t="s">
        <v>220</v>
      </c>
      <c r="C39" s="1"/>
      <c r="D39" s="10"/>
      <c r="E39" s="10"/>
      <c r="F39" s="29" t="str">
        <f t="shared" si="1"/>
        <v/>
      </c>
    </row>
    <row r="40" spans="1:6" ht="60">
      <c r="A40" s="55"/>
      <c r="B40" s="13" t="s">
        <v>187</v>
      </c>
      <c r="C40" s="1"/>
      <c r="D40" s="10"/>
      <c r="E40" s="10"/>
      <c r="F40" s="26" t="str">
        <f t="shared" si="1"/>
        <v/>
      </c>
    </row>
    <row r="41" spans="1:6" ht="33" customHeight="1">
      <c r="A41" s="55"/>
      <c r="B41" s="13" t="s">
        <v>221</v>
      </c>
      <c r="C41" s="1" t="s">
        <v>192</v>
      </c>
      <c r="D41" s="10">
        <v>7</v>
      </c>
      <c r="E41" s="10"/>
      <c r="F41" s="26" t="str">
        <f t="shared" si="1"/>
        <v/>
      </c>
    </row>
    <row r="42" spans="1:6" ht="60">
      <c r="A42" s="55">
        <v>4</v>
      </c>
      <c r="B42" s="13" t="s">
        <v>223</v>
      </c>
      <c r="C42" s="1" t="s">
        <v>192</v>
      </c>
      <c r="D42" s="10">
        <v>7</v>
      </c>
      <c r="E42" s="10"/>
      <c r="F42" s="26" t="str">
        <f t="shared" si="1"/>
        <v/>
      </c>
    </row>
    <row r="43" spans="1:6" ht="75">
      <c r="A43" s="55"/>
      <c r="B43" s="13" t="s">
        <v>222</v>
      </c>
      <c r="C43" s="1"/>
      <c r="D43" s="10"/>
      <c r="E43" s="10"/>
      <c r="F43" s="26" t="str">
        <f t="shared" si="1"/>
        <v/>
      </c>
    </row>
    <row r="44" spans="1:6" ht="30">
      <c r="A44" s="55">
        <v>5</v>
      </c>
      <c r="B44" s="13" t="s">
        <v>224</v>
      </c>
      <c r="C44" s="1" t="s">
        <v>192</v>
      </c>
      <c r="D44" s="10">
        <v>7</v>
      </c>
      <c r="E44" s="10"/>
      <c r="F44" s="26" t="str">
        <f t="shared" si="1"/>
        <v/>
      </c>
    </row>
    <row r="45" spans="1:6" ht="45">
      <c r="A45" s="55">
        <v>6</v>
      </c>
      <c r="B45" s="13" t="s">
        <v>225</v>
      </c>
      <c r="C45" s="1" t="s">
        <v>192</v>
      </c>
      <c r="D45" s="10">
        <v>19</v>
      </c>
      <c r="E45" s="10"/>
      <c r="F45" s="26" t="str">
        <f t="shared" si="1"/>
        <v/>
      </c>
    </row>
    <row r="46" spans="1:6" ht="60">
      <c r="A46" s="55"/>
      <c r="B46" s="13" t="s">
        <v>187</v>
      </c>
      <c r="C46" s="1"/>
      <c r="D46" s="10"/>
      <c r="E46" s="10"/>
      <c r="F46" s="26" t="str">
        <f t="shared" si="1"/>
        <v/>
      </c>
    </row>
    <row r="47" spans="1:6" ht="45">
      <c r="A47" s="55">
        <v>7</v>
      </c>
      <c r="B47" s="13" t="s">
        <v>226</v>
      </c>
      <c r="C47" s="1" t="s">
        <v>192</v>
      </c>
      <c r="D47" s="10">
        <v>2</v>
      </c>
      <c r="E47" s="10"/>
      <c r="F47" s="26" t="str">
        <f t="shared" si="1"/>
        <v/>
      </c>
    </row>
    <row r="48" spans="1:6" ht="60">
      <c r="A48" s="55"/>
      <c r="B48" s="13" t="s">
        <v>187</v>
      </c>
      <c r="C48" s="1"/>
      <c r="D48" s="10"/>
      <c r="E48" s="10"/>
      <c r="F48" s="26" t="str">
        <f t="shared" si="1"/>
        <v/>
      </c>
    </row>
    <row r="49" spans="1:6" ht="45">
      <c r="A49" s="55">
        <v>8</v>
      </c>
      <c r="B49" s="13" t="s">
        <v>227</v>
      </c>
      <c r="C49" s="1" t="s">
        <v>192</v>
      </c>
      <c r="D49" s="10">
        <v>2</v>
      </c>
      <c r="E49" s="10"/>
      <c r="F49" s="26" t="str">
        <f t="shared" si="1"/>
        <v/>
      </c>
    </row>
    <row r="50" spans="1:6" ht="60">
      <c r="A50" s="55"/>
      <c r="B50" s="14" t="s">
        <v>187</v>
      </c>
      <c r="C50" s="1"/>
      <c r="D50" s="10"/>
      <c r="E50" s="10"/>
      <c r="F50" s="29" t="str">
        <f t="shared" si="1"/>
        <v/>
      </c>
    </row>
    <row r="51" spans="1:6" ht="270">
      <c r="A51" s="56">
        <v>9</v>
      </c>
      <c r="B51" s="15" t="s">
        <v>228</v>
      </c>
      <c r="C51" s="77"/>
      <c r="D51" s="78"/>
      <c r="E51" s="78"/>
      <c r="F51" s="79" t="str">
        <f t="shared" si="1"/>
        <v/>
      </c>
    </row>
    <row r="52" spans="1:6" ht="120">
      <c r="A52" s="73"/>
      <c r="B52" s="76" t="s">
        <v>229</v>
      </c>
      <c r="C52" s="82"/>
      <c r="D52" s="83"/>
      <c r="E52" s="83"/>
      <c r="F52" s="80" t="str">
        <f t="shared" si="1"/>
        <v/>
      </c>
    </row>
    <row r="53" spans="1:6" ht="30">
      <c r="A53" s="72"/>
      <c r="B53" s="13" t="s">
        <v>230</v>
      </c>
      <c r="C53" s="2" t="s">
        <v>8</v>
      </c>
      <c r="D53" s="9">
        <v>1109.1500000000001</v>
      </c>
      <c r="E53" s="9"/>
      <c r="F53" s="81" t="str">
        <f t="shared" si="1"/>
        <v/>
      </c>
    </row>
    <row r="54" spans="1:6" ht="45">
      <c r="A54" s="72">
        <v>10</v>
      </c>
      <c r="B54" s="13" t="s">
        <v>231</v>
      </c>
      <c r="C54" s="2" t="s">
        <v>8</v>
      </c>
      <c r="D54" s="9">
        <v>1109.1500000000001</v>
      </c>
      <c r="E54" s="9"/>
      <c r="F54" s="26" t="str">
        <f t="shared" si="1"/>
        <v/>
      </c>
    </row>
    <row r="55" spans="1:6" ht="30">
      <c r="A55" s="55">
        <v>11</v>
      </c>
      <c r="B55" s="13" t="s">
        <v>232</v>
      </c>
      <c r="C55" s="1"/>
      <c r="D55" s="10"/>
      <c r="E55" s="10"/>
      <c r="F55" s="26" t="str">
        <f t="shared" si="1"/>
        <v/>
      </c>
    </row>
    <row r="56" spans="1:6" ht="210">
      <c r="A56" s="55"/>
      <c r="B56" s="13" t="s">
        <v>233</v>
      </c>
      <c r="C56" s="1"/>
      <c r="D56" s="10"/>
      <c r="E56" s="10"/>
      <c r="F56" s="26" t="str">
        <f t="shared" si="1"/>
        <v/>
      </c>
    </row>
    <row r="57" spans="1:6" ht="135">
      <c r="A57" s="55"/>
      <c r="B57" s="13" t="s">
        <v>234</v>
      </c>
      <c r="C57" s="1"/>
      <c r="D57" s="10"/>
      <c r="E57" s="10"/>
      <c r="F57" s="26" t="str">
        <f t="shared" si="1"/>
        <v/>
      </c>
    </row>
    <row r="58" spans="1:6" ht="45">
      <c r="A58" s="55"/>
      <c r="B58" s="13" t="s">
        <v>235</v>
      </c>
      <c r="C58" s="1"/>
      <c r="D58" s="10"/>
      <c r="E58" s="10"/>
      <c r="F58" s="26" t="str">
        <f t="shared" si="1"/>
        <v/>
      </c>
    </row>
    <row r="59" spans="1:6" ht="105">
      <c r="A59" s="55"/>
      <c r="B59" s="13" t="s">
        <v>236</v>
      </c>
      <c r="C59" s="1"/>
      <c r="D59" s="10"/>
      <c r="E59" s="10"/>
      <c r="F59" s="26" t="str">
        <f t="shared" si="1"/>
        <v/>
      </c>
    </row>
    <row r="60" spans="1:6" ht="300">
      <c r="A60" s="55"/>
      <c r="B60" s="14" t="s">
        <v>237</v>
      </c>
      <c r="C60" s="1"/>
      <c r="D60" s="10"/>
      <c r="E60" s="10"/>
      <c r="F60" s="29" t="str">
        <f t="shared" si="1"/>
        <v/>
      </c>
    </row>
    <row r="61" spans="1:6" ht="120">
      <c r="A61" s="55"/>
      <c r="B61" s="13" t="s">
        <v>238</v>
      </c>
      <c r="C61" s="1"/>
      <c r="D61" s="10"/>
      <c r="E61" s="10"/>
      <c r="F61" s="26" t="str">
        <f t="shared" si="1"/>
        <v/>
      </c>
    </row>
    <row r="62" spans="1:6" ht="300">
      <c r="A62" s="55"/>
      <c r="B62" s="13" t="s">
        <v>239</v>
      </c>
      <c r="C62" s="1"/>
      <c r="D62" s="10"/>
      <c r="E62" s="10"/>
      <c r="F62" s="26" t="str">
        <f t="shared" si="1"/>
        <v/>
      </c>
    </row>
    <row r="63" spans="1:6" ht="75">
      <c r="A63" s="55"/>
      <c r="B63" s="13" t="s">
        <v>240</v>
      </c>
      <c r="C63" s="1"/>
      <c r="D63" s="10"/>
      <c r="E63" s="10"/>
      <c r="F63" s="26" t="str">
        <f t="shared" si="1"/>
        <v/>
      </c>
    </row>
    <row r="64" spans="1:6" ht="135">
      <c r="A64" s="55"/>
      <c r="B64" s="13" t="s">
        <v>241</v>
      </c>
      <c r="C64" s="1"/>
      <c r="D64" s="10"/>
      <c r="E64" s="10"/>
      <c r="F64" s="26" t="str">
        <f t="shared" si="1"/>
        <v/>
      </c>
    </row>
    <row r="65" spans="1:6" ht="90">
      <c r="A65" s="55"/>
      <c r="B65" s="13" t="s">
        <v>242</v>
      </c>
      <c r="C65" s="1"/>
      <c r="D65" s="10"/>
      <c r="E65" s="10"/>
      <c r="F65" s="26" t="str">
        <f t="shared" si="1"/>
        <v/>
      </c>
    </row>
    <row r="66" spans="1:6" ht="90">
      <c r="A66" s="55"/>
      <c r="B66" s="14" t="s">
        <v>243</v>
      </c>
      <c r="C66" s="1"/>
      <c r="D66" s="10"/>
      <c r="E66" s="10"/>
      <c r="F66" s="29" t="str">
        <f t="shared" si="1"/>
        <v/>
      </c>
    </row>
    <row r="67" spans="1:6" ht="105">
      <c r="A67" s="55"/>
      <c r="B67" s="13" t="s">
        <v>244</v>
      </c>
      <c r="C67" s="1"/>
      <c r="D67" s="10"/>
      <c r="E67" s="10"/>
      <c r="F67" s="26" t="str">
        <f t="shared" si="1"/>
        <v/>
      </c>
    </row>
    <row r="68" spans="1:6" ht="345">
      <c r="A68" s="55"/>
      <c r="B68" s="13" t="s">
        <v>245</v>
      </c>
      <c r="C68" s="1"/>
      <c r="D68" s="10"/>
      <c r="E68" s="10"/>
      <c r="F68" s="26" t="str">
        <f t="shared" si="1"/>
        <v/>
      </c>
    </row>
    <row r="69" spans="1:6" ht="30">
      <c r="A69" s="55"/>
      <c r="B69" s="13" t="s">
        <v>246</v>
      </c>
      <c r="C69" s="1" t="s">
        <v>8</v>
      </c>
      <c r="D69" s="10">
        <v>1109.1500000000001</v>
      </c>
      <c r="E69" s="10"/>
      <c r="F69" s="26" t="str">
        <f t="shared" si="1"/>
        <v/>
      </c>
    </row>
    <row r="70" spans="1:6" ht="60.75" thickBot="1">
      <c r="A70" s="55">
        <v>12</v>
      </c>
      <c r="B70" s="13" t="s">
        <v>247</v>
      </c>
      <c r="C70" s="1" t="s">
        <v>192</v>
      </c>
      <c r="D70" s="10">
        <v>2</v>
      </c>
      <c r="E70" s="10"/>
      <c r="F70" s="26" t="str">
        <f t="shared" si="1"/>
        <v/>
      </c>
    </row>
    <row r="71" spans="1:6" s="42" customFormat="1" ht="15.75" thickBot="1">
      <c r="A71" s="37" t="str">
        <f>A13</f>
        <v>II.</v>
      </c>
      <c r="B71" s="38" t="str">
        <f>B13&amp;" - UKUPNO"</f>
        <v>INSTALACIJA DOVODA VODE (VODOVOD) - UKUPNO</v>
      </c>
      <c r="C71" s="39"/>
      <c r="D71" s="40"/>
      <c r="E71" s="40"/>
      <c r="F71" s="41">
        <f>SUM(F15:F70)</f>
        <v>0</v>
      </c>
    </row>
    <row r="72" spans="1:6" ht="15.75" thickBot="1"/>
    <row r="73" spans="1:6" s="42" customFormat="1" ht="15.75" thickBot="1">
      <c r="A73" s="37" t="s">
        <v>13</v>
      </c>
      <c r="B73" s="38" t="s">
        <v>248</v>
      </c>
      <c r="C73" s="39"/>
      <c r="D73" s="40"/>
      <c r="E73" s="40"/>
      <c r="F73" s="41"/>
    </row>
    <row r="74" spans="1:6" ht="15.75" thickBot="1">
      <c r="A74" s="17" t="s">
        <v>0</v>
      </c>
      <c r="B74" s="21" t="s">
        <v>1</v>
      </c>
      <c r="C74" s="3" t="s">
        <v>2</v>
      </c>
      <c r="D74" s="8" t="s">
        <v>3</v>
      </c>
      <c r="E74" s="8" t="s">
        <v>4</v>
      </c>
      <c r="F74" s="25" t="s">
        <v>5</v>
      </c>
    </row>
    <row r="75" spans="1:6" ht="285">
      <c r="A75" s="55">
        <v>1</v>
      </c>
      <c r="B75" s="35" t="s">
        <v>249</v>
      </c>
      <c r="C75" s="1" t="s">
        <v>9</v>
      </c>
      <c r="D75" s="10">
        <v>1313.5</v>
      </c>
      <c r="E75" s="10"/>
      <c r="F75" s="26" t="str">
        <f t="shared" ref="F75:F83" si="3">IF(E75&lt;&gt;0,D75*E75,"")</f>
        <v/>
      </c>
    </row>
    <row r="76" spans="1:6" ht="75">
      <c r="A76" s="55">
        <v>2</v>
      </c>
      <c r="B76" s="35" t="s">
        <v>250</v>
      </c>
      <c r="C76" s="1" t="s">
        <v>9</v>
      </c>
      <c r="D76" s="10">
        <v>12</v>
      </c>
      <c r="E76" s="10"/>
      <c r="F76" s="26" t="str">
        <f t="shared" si="3"/>
        <v/>
      </c>
    </row>
    <row r="77" spans="1:6" ht="45">
      <c r="A77" s="55">
        <v>3</v>
      </c>
      <c r="B77" s="35" t="s">
        <v>251</v>
      </c>
      <c r="C77" s="1" t="s">
        <v>8</v>
      </c>
      <c r="D77" s="10">
        <v>1109.1500000000001</v>
      </c>
      <c r="E77" s="10"/>
      <c r="F77" s="26" t="str">
        <f t="shared" si="3"/>
        <v/>
      </c>
    </row>
    <row r="78" spans="1:6" ht="195">
      <c r="A78" s="55">
        <v>4</v>
      </c>
      <c r="B78" s="35" t="s">
        <v>252</v>
      </c>
      <c r="C78" s="1" t="s">
        <v>9</v>
      </c>
      <c r="D78" s="10">
        <v>517.5</v>
      </c>
      <c r="E78" s="10"/>
      <c r="F78" s="26" t="str">
        <f t="shared" si="3"/>
        <v/>
      </c>
    </row>
    <row r="79" spans="1:6" ht="270">
      <c r="A79" s="55">
        <v>5</v>
      </c>
      <c r="B79" s="35" t="s">
        <v>253</v>
      </c>
      <c r="C79" s="1" t="s">
        <v>9</v>
      </c>
      <c r="D79" s="10">
        <v>572</v>
      </c>
      <c r="E79" s="10"/>
      <c r="F79" s="26" t="str">
        <f t="shared" si="3"/>
        <v/>
      </c>
    </row>
    <row r="80" spans="1:6" ht="105">
      <c r="A80" s="55">
        <v>6</v>
      </c>
      <c r="B80" s="35" t="s">
        <v>254</v>
      </c>
      <c r="C80" s="1" t="s">
        <v>9</v>
      </c>
      <c r="D80" s="59">
        <v>1193.5</v>
      </c>
      <c r="E80" s="10"/>
      <c r="F80" s="26" t="str">
        <f t="shared" si="3"/>
        <v/>
      </c>
    </row>
    <row r="81" spans="1:6" ht="30">
      <c r="A81" s="55">
        <v>7</v>
      </c>
      <c r="B81" s="35" t="s">
        <v>255</v>
      </c>
      <c r="C81" s="1" t="s">
        <v>8</v>
      </c>
      <c r="D81" s="59">
        <v>2284.6</v>
      </c>
      <c r="E81" s="10"/>
      <c r="F81" s="29" t="str">
        <f t="shared" si="3"/>
        <v/>
      </c>
    </row>
    <row r="82" spans="1:6" ht="45">
      <c r="A82" s="55">
        <v>8</v>
      </c>
      <c r="B82" s="35" t="s">
        <v>256</v>
      </c>
      <c r="C82" s="1" t="s">
        <v>8</v>
      </c>
      <c r="D82" s="59">
        <v>1142.3</v>
      </c>
      <c r="E82" s="10"/>
      <c r="F82" s="29" t="str">
        <f t="shared" si="3"/>
        <v/>
      </c>
    </row>
    <row r="83" spans="1:6" ht="60.75" thickBot="1">
      <c r="A83" s="55">
        <v>9</v>
      </c>
      <c r="B83" s="35" t="s">
        <v>257</v>
      </c>
      <c r="C83" s="1" t="s">
        <v>8</v>
      </c>
      <c r="D83" s="10">
        <v>1142.3</v>
      </c>
      <c r="E83" s="10"/>
      <c r="F83" s="26" t="str">
        <f t="shared" si="3"/>
        <v/>
      </c>
    </row>
    <row r="84" spans="1:6" s="42" customFormat="1" ht="15.75" thickBot="1">
      <c r="A84" s="37" t="str">
        <f>A73</f>
        <v>III.</v>
      </c>
      <c r="B84" s="38" t="str">
        <f>B73&amp;" - UKUPNO"</f>
        <v>ZEMLJANI RADOVI - UKUPNO</v>
      </c>
      <c r="C84" s="39"/>
      <c r="D84" s="40"/>
      <c r="E84" s="40"/>
      <c r="F84" s="41">
        <f>SUM(F75:F83)</f>
        <v>0</v>
      </c>
    </row>
    <row r="85" spans="1:6" ht="15.75" thickBot="1"/>
    <row r="86" spans="1:6" s="42" customFormat="1" ht="15.75" thickBot="1">
      <c r="A86" s="37" t="s">
        <v>15</v>
      </c>
      <c r="B86" s="38" t="s">
        <v>258</v>
      </c>
      <c r="C86" s="39"/>
      <c r="D86" s="40"/>
      <c r="E86" s="40"/>
      <c r="F86" s="41"/>
    </row>
    <row r="87" spans="1:6" ht="15.75" thickBot="1">
      <c r="A87" s="17" t="s">
        <v>0</v>
      </c>
      <c r="B87" s="21" t="s">
        <v>1</v>
      </c>
      <c r="C87" s="3" t="s">
        <v>2</v>
      </c>
      <c r="D87" s="8" t="s">
        <v>3</v>
      </c>
      <c r="E87" s="8" t="s">
        <v>4</v>
      </c>
      <c r="F87" s="25" t="s">
        <v>5</v>
      </c>
    </row>
    <row r="88" spans="1:6" ht="120">
      <c r="A88" s="72">
        <v>1</v>
      </c>
      <c r="B88" s="13" t="s">
        <v>260</v>
      </c>
      <c r="C88" s="2" t="s">
        <v>11</v>
      </c>
      <c r="D88" s="9">
        <v>40</v>
      </c>
      <c r="E88" s="9"/>
      <c r="F88" s="26" t="str">
        <f>IF(E88&lt;&gt;0,D88*E88,"")</f>
        <v/>
      </c>
    </row>
    <row r="89" spans="1:6" ht="90">
      <c r="A89" s="72">
        <v>2</v>
      </c>
      <c r="B89" s="13" t="s">
        <v>261</v>
      </c>
      <c r="C89" s="2" t="s">
        <v>11</v>
      </c>
      <c r="D89" s="9">
        <v>7</v>
      </c>
      <c r="E89" s="9"/>
      <c r="F89" s="26" t="str">
        <f>IF(E89&lt;&gt;0,D89*E89,"")</f>
        <v/>
      </c>
    </row>
    <row r="90" spans="1:6" ht="105">
      <c r="A90" s="72">
        <v>3</v>
      </c>
      <c r="B90" s="13" t="s">
        <v>262</v>
      </c>
      <c r="C90" s="2" t="s">
        <v>10</v>
      </c>
      <c r="D90" s="9">
        <v>29.72</v>
      </c>
      <c r="E90" s="9"/>
      <c r="F90" s="26" t="str">
        <f>IF(E90&lt;&gt;0,D90*E90,"")</f>
        <v/>
      </c>
    </row>
    <row r="91" spans="1:6" ht="390">
      <c r="A91" s="72">
        <v>4</v>
      </c>
      <c r="B91" s="13" t="s">
        <v>263</v>
      </c>
      <c r="C91" s="2" t="s">
        <v>11</v>
      </c>
      <c r="D91" s="9">
        <v>2</v>
      </c>
      <c r="E91" s="9"/>
      <c r="F91" s="26" t="str">
        <f>IF(E91&lt;&gt;0,D91*E91,"")</f>
        <v/>
      </c>
    </row>
    <row r="92" spans="1:6" ht="390">
      <c r="A92" s="72">
        <v>5</v>
      </c>
      <c r="B92" s="14" t="s">
        <v>264</v>
      </c>
      <c r="C92" s="1" t="s">
        <v>11</v>
      </c>
      <c r="D92" s="10">
        <v>19</v>
      </c>
      <c r="E92" s="10"/>
      <c r="F92" s="29" t="str">
        <f t="shared" ref="F92:F96" si="4">IF(E92&lt;&gt;0,D92*E92,"")</f>
        <v/>
      </c>
    </row>
    <row r="93" spans="1:6" ht="120">
      <c r="A93" s="72">
        <v>6</v>
      </c>
      <c r="B93" s="14" t="s">
        <v>265</v>
      </c>
      <c r="C93" s="1" t="s">
        <v>70</v>
      </c>
      <c r="D93" s="9">
        <v>1900</v>
      </c>
      <c r="E93" s="9"/>
      <c r="F93" s="26" t="str">
        <f t="shared" si="4"/>
        <v/>
      </c>
    </row>
    <row r="94" spans="1:6" ht="270">
      <c r="A94" s="72">
        <v>7</v>
      </c>
      <c r="B94" s="14" t="s">
        <v>266</v>
      </c>
      <c r="C94" s="1" t="s">
        <v>192</v>
      </c>
      <c r="D94" s="9">
        <v>21</v>
      </c>
      <c r="E94" s="9"/>
      <c r="F94" s="26" t="str">
        <f t="shared" si="4"/>
        <v/>
      </c>
    </row>
    <row r="95" spans="1:6" ht="105">
      <c r="A95" s="72">
        <v>8</v>
      </c>
      <c r="B95" s="14" t="s">
        <v>267</v>
      </c>
      <c r="C95" s="1" t="s">
        <v>192</v>
      </c>
      <c r="D95" s="9">
        <v>65</v>
      </c>
      <c r="E95" s="9"/>
      <c r="F95" s="26" t="str">
        <f t="shared" si="4"/>
        <v/>
      </c>
    </row>
    <row r="96" spans="1:6" ht="90.75" thickBot="1">
      <c r="A96" s="72">
        <v>9</v>
      </c>
      <c r="B96" s="14" t="s">
        <v>268</v>
      </c>
      <c r="C96" s="1" t="s">
        <v>192</v>
      </c>
      <c r="D96" s="9">
        <v>7</v>
      </c>
      <c r="E96" s="9"/>
      <c r="F96" s="26" t="str">
        <f t="shared" si="4"/>
        <v/>
      </c>
    </row>
    <row r="97" spans="1:6" s="42" customFormat="1" ht="15.75" thickBot="1">
      <c r="A97" s="37" t="str">
        <f>A86</f>
        <v>IV.</v>
      </c>
      <c r="B97" s="38" t="str">
        <f>B86</f>
        <v>BETONSKI  RADOVI</v>
      </c>
      <c r="C97" s="39"/>
      <c r="D97" s="40"/>
      <c r="E97" s="40"/>
      <c r="F97" s="41">
        <f>SUM(F88:F96)</f>
        <v>0</v>
      </c>
    </row>
    <row r="99" spans="1:6" ht="15.75" thickBot="1"/>
    <row r="100" spans="1:6" s="42" customFormat="1" ht="15.75" thickBot="1">
      <c r="A100" s="37" t="s">
        <v>17</v>
      </c>
      <c r="B100" s="38" t="s">
        <v>259</v>
      </c>
      <c r="C100" s="39"/>
      <c r="D100" s="40"/>
      <c r="E100" s="40"/>
      <c r="F100" s="41"/>
    </row>
    <row r="101" spans="1:6" ht="15.75" thickBot="1">
      <c r="A101" s="17" t="s">
        <v>0</v>
      </c>
      <c r="B101" s="21" t="s">
        <v>1</v>
      </c>
      <c r="C101" s="3" t="s">
        <v>2</v>
      </c>
      <c r="D101" s="8" t="s">
        <v>3</v>
      </c>
      <c r="E101" s="8" t="s">
        <v>4</v>
      </c>
      <c r="F101" s="25" t="s">
        <v>5</v>
      </c>
    </row>
    <row r="102" spans="1:6" ht="225">
      <c r="A102" s="72">
        <v>1</v>
      </c>
      <c r="B102" s="60" t="s">
        <v>269</v>
      </c>
      <c r="C102" s="61" t="s">
        <v>8</v>
      </c>
      <c r="D102" s="62">
        <v>1109.1500000000001</v>
      </c>
      <c r="E102" s="9"/>
      <c r="F102" s="26" t="str">
        <f t="shared" ref="F102:F108" si="5">IF(E102&lt;&gt;0,D102*E102,"")</f>
        <v/>
      </c>
    </row>
    <row r="103" spans="1:6" ht="255">
      <c r="A103" s="55">
        <v>2</v>
      </c>
      <c r="B103" s="63" t="s">
        <v>270</v>
      </c>
      <c r="C103" s="64" t="s">
        <v>8</v>
      </c>
      <c r="D103" s="65">
        <v>1109.1500000000001</v>
      </c>
      <c r="E103" s="10"/>
      <c r="F103" s="26" t="str">
        <f t="shared" si="5"/>
        <v/>
      </c>
    </row>
    <row r="104" spans="1:6" ht="105">
      <c r="A104" s="55">
        <v>3</v>
      </c>
      <c r="B104" s="63" t="s">
        <v>271</v>
      </c>
      <c r="C104" s="64" t="s">
        <v>272</v>
      </c>
      <c r="D104" s="65">
        <v>1</v>
      </c>
      <c r="E104" s="10"/>
      <c r="F104" s="26" t="str">
        <f t="shared" si="5"/>
        <v/>
      </c>
    </row>
    <row r="105" spans="1:6" ht="195">
      <c r="A105" s="55">
        <v>4</v>
      </c>
      <c r="B105" s="63" t="s">
        <v>273</v>
      </c>
      <c r="C105" s="64" t="s">
        <v>272</v>
      </c>
      <c r="D105" s="65">
        <v>1</v>
      </c>
      <c r="E105" s="10"/>
      <c r="F105" s="26" t="str">
        <f t="shared" si="5"/>
        <v/>
      </c>
    </row>
    <row r="106" spans="1:6" ht="45">
      <c r="A106" s="55">
        <v>5</v>
      </c>
      <c r="B106" s="63" t="s">
        <v>274</v>
      </c>
      <c r="C106" s="64"/>
      <c r="D106" s="65"/>
      <c r="E106" s="10"/>
      <c r="F106" s="29" t="str">
        <f t="shared" si="5"/>
        <v/>
      </c>
    </row>
    <row r="107" spans="1:6">
      <c r="A107" s="55" t="s">
        <v>275</v>
      </c>
      <c r="B107" s="63" t="s">
        <v>276</v>
      </c>
      <c r="C107" s="64" t="s">
        <v>277</v>
      </c>
      <c r="D107" s="65">
        <v>160</v>
      </c>
      <c r="E107" s="10"/>
      <c r="F107" s="26" t="str">
        <f t="shared" si="5"/>
        <v/>
      </c>
    </row>
    <row r="108" spans="1:6" ht="15.75" thickBot="1">
      <c r="A108" s="55" t="s">
        <v>278</v>
      </c>
      <c r="B108" s="63" t="s">
        <v>279</v>
      </c>
      <c r="C108" s="64" t="s">
        <v>277</v>
      </c>
      <c r="D108" s="65">
        <v>160</v>
      </c>
      <c r="E108" s="10"/>
      <c r="F108" s="26" t="str">
        <f t="shared" si="5"/>
        <v/>
      </c>
    </row>
    <row r="109" spans="1:6" s="42" customFormat="1" ht="15.75" thickBot="1">
      <c r="A109" s="37" t="str">
        <f>A100</f>
        <v>V.</v>
      </c>
      <c r="B109" s="38" t="str">
        <f>B100&amp;" - UKUPNO"</f>
        <v>OSTALI RADOVI - UKUPNO</v>
      </c>
      <c r="C109" s="39"/>
      <c r="D109" s="40"/>
      <c r="E109" s="40"/>
      <c r="F109" s="41">
        <f>SUM(F102:F108)</f>
        <v>0</v>
      </c>
    </row>
    <row r="114" spans="1:6" ht="15.75" thickBot="1"/>
    <row r="115" spans="1:6" ht="15.75" thickBot="1">
      <c r="A115" s="20"/>
      <c r="B115" s="53" t="s">
        <v>19</v>
      </c>
      <c r="C115" s="6"/>
      <c r="D115" s="12"/>
      <c r="E115" s="12"/>
      <c r="F115" s="28"/>
    </row>
    <row r="116" spans="1:6" ht="15.75" thickBot="1">
      <c r="A116" s="84" t="s">
        <v>280</v>
      </c>
      <c r="B116" s="46" t="s">
        <v>177</v>
      </c>
      <c r="C116" s="47"/>
      <c r="D116" s="48"/>
      <c r="E116" s="48"/>
      <c r="F116" s="45"/>
    </row>
    <row r="117" spans="1:6" ht="15.75" thickBot="1">
      <c r="A117" s="19" t="str">
        <f>A11</f>
        <v>I.</v>
      </c>
      <c r="B117" s="22" t="str">
        <f>B11</f>
        <v>PRIPREMNI RADOVI - UKUPNO</v>
      </c>
      <c r="C117" s="4"/>
      <c r="D117" s="11"/>
      <c r="E117" s="11"/>
      <c r="F117" s="27">
        <f>F11</f>
        <v>0</v>
      </c>
    </row>
    <row r="118" spans="1:6" ht="15.75" thickBot="1">
      <c r="A118" s="19" t="str">
        <f>A71</f>
        <v>II.</v>
      </c>
      <c r="B118" s="22" t="str">
        <f>B71</f>
        <v>INSTALACIJA DOVODA VODE (VODOVOD) - UKUPNO</v>
      </c>
      <c r="C118" s="4"/>
      <c r="D118" s="11"/>
      <c r="E118" s="11"/>
      <c r="F118" s="27">
        <f>F71</f>
        <v>0</v>
      </c>
    </row>
    <row r="119" spans="1:6" ht="15.75" thickBot="1">
      <c r="A119" s="19" t="str">
        <f>A84</f>
        <v>III.</v>
      </c>
      <c r="B119" s="22" t="str">
        <f>B84</f>
        <v>ZEMLJANI RADOVI - UKUPNO</v>
      </c>
      <c r="C119" s="4"/>
      <c r="D119" s="11"/>
      <c r="E119" s="11"/>
      <c r="F119" s="27">
        <f>F84</f>
        <v>0</v>
      </c>
    </row>
    <row r="120" spans="1:6" ht="15.75" thickBot="1">
      <c r="A120" s="19" t="str">
        <f>A97</f>
        <v>IV.</v>
      </c>
      <c r="B120" s="22" t="str">
        <f>B97</f>
        <v>BETONSKI  RADOVI</v>
      </c>
      <c r="C120" s="4"/>
      <c r="D120" s="11"/>
      <c r="E120" s="11"/>
      <c r="F120" s="27">
        <f>F97</f>
        <v>0</v>
      </c>
    </row>
    <row r="121" spans="1:6" ht="15.75" thickBot="1">
      <c r="A121" s="19" t="str">
        <f>A109</f>
        <v>V.</v>
      </c>
      <c r="B121" s="22" t="str">
        <f>B109</f>
        <v>OSTALI RADOVI - UKUPNO</v>
      </c>
      <c r="C121" s="4"/>
      <c r="D121" s="11"/>
      <c r="E121" s="11"/>
      <c r="F121" s="27">
        <f>F109</f>
        <v>0</v>
      </c>
    </row>
    <row r="122" spans="1:6" ht="15.75" thickBot="1">
      <c r="F122" s="7"/>
    </row>
    <row r="123" spans="1:6" ht="15.75" thickBot="1">
      <c r="A123" s="19"/>
      <c r="B123" s="22" t="s">
        <v>20</v>
      </c>
      <c r="C123" s="4"/>
      <c r="D123" s="11"/>
      <c r="E123" s="11"/>
      <c r="F123" s="27">
        <f>SUM(F117:F121)</f>
        <v>0</v>
      </c>
    </row>
    <row r="124" spans="1:6" ht="15.75" thickBot="1">
      <c r="A124" s="19"/>
      <c r="B124" s="22" t="s">
        <v>21</v>
      </c>
      <c r="C124" s="5">
        <v>0.25</v>
      </c>
      <c r="D124" s="11"/>
      <c r="E124" s="11"/>
      <c r="F124" s="27">
        <f>F123*C124</f>
        <v>0</v>
      </c>
    </row>
    <row r="125" spans="1:6" ht="15.75" thickBot="1">
      <c r="A125" s="20"/>
      <c r="B125" s="23" t="s">
        <v>22</v>
      </c>
      <c r="C125" s="6"/>
      <c r="D125" s="12"/>
      <c r="E125" s="12"/>
      <c r="F125" s="28">
        <f>F124+F123</f>
        <v>0</v>
      </c>
    </row>
    <row r="138" spans="3:21" s="16" customFormat="1">
      <c r="C138"/>
      <c r="D138" s="7"/>
      <c r="E138" s="7"/>
      <c r="F138" s="24"/>
      <c r="G138"/>
      <c r="H138"/>
      <c r="I138"/>
      <c r="J138"/>
      <c r="K138"/>
      <c r="L138"/>
      <c r="M138"/>
      <c r="N138"/>
      <c r="O138"/>
      <c r="P138"/>
      <c r="Q138"/>
      <c r="R138"/>
      <c r="S138"/>
      <c r="T138"/>
      <c r="U138"/>
    </row>
    <row r="155" spans="1:6">
      <c r="A155" s="30"/>
      <c r="B155" s="31"/>
      <c r="C155" s="32"/>
      <c r="D155" s="33"/>
      <c r="E155" s="33"/>
      <c r="F155" s="34"/>
    </row>
    <row r="156" spans="1:6">
      <c r="A156" s="30"/>
      <c r="B156" s="30"/>
      <c r="C156" s="32"/>
      <c r="D156" s="33"/>
      <c r="E156" s="33"/>
      <c r="F156" s="34"/>
    </row>
    <row r="157" spans="1:6">
      <c r="A157" s="30"/>
      <c r="B157" s="30"/>
      <c r="C157" s="32"/>
      <c r="D157" s="33"/>
      <c r="E157" s="33"/>
      <c r="F157" s="34"/>
    </row>
    <row r="158" spans="1:6">
      <c r="A158" s="30"/>
      <c r="B158" s="30"/>
      <c r="C158" s="32"/>
      <c r="D158" s="33"/>
      <c r="E158" s="33"/>
      <c r="F158" s="34"/>
    </row>
    <row r="159" spans="1:6">
      <c r="A159" s="30"/>
      <c r="B159" s="30"/>
      <c r="C159" s="32"/>
      <c r="D159" s="33"/>
      <c r="E159" s="33"/>
      <c r="F159" s="34"/>
    </row>
    <row r="160" spans="1:6">
      <c r="A160" s="30"/>
      <c r="B160" s="30"/>
      <c r="C160" s="32"/>
      <c r="D160" s="33"/>
      <c r="E160" s="33"/>
      <c r="F160" s="34"/>
    </row>
    <row r="161" spans="1:6">
      <c r="A161" s="30"/>
      <c r="B161" s="30"/>
      <c r="C161" s="32"/>
      <c r="D161" s="33"/>
      <c r="E161" s="33"/>
      <c r="F161" s="34"/>
    </row>
    <row r="162" spans="1:6">
      <c r="A162" s="30"/>
      <c r="B162" s="30"/>
      <c r="C162" s="32"/>
      <c r="D162" s="33"/>
      <c r="E162" s="33"/>
      <c r="F162" s="34"/>
    </row>
    <row r="163" spans="1:6">
      <c r="A163" s="30"/>
      <c r="B163" s="30"/>
      <c r="C163" s="32"/>
      <c r="D163" s="33"/>
      <c r="E163" s="33"/>
      <c r="F163" s="34"/>
    </row>
    <row r="164" spans="1:6">
      <c r="A164" s="30"/>
      <c r="B164" s="30"/>
      <c r="C164" s="32"/>
      <c r="D164" s="33"/>
      <c r="E164" s="33"/>
      <c r="F164" s="34"/>
    </row>
    <row r="165" spans="1:6">
      <c r="A165" s="30"/>
      <c r="B165" s="30"/>
      <c r="C165" s="32"/>
      <c r="D165" s="33"/>
      <c r="E165" s="33"/>
      <c r="F165" s="34"/>
    </row>
    <row r="166" spans="1:6">
      <c r="A166" s="30"/>
      <c r="B166" s="30"/>
      <c r="C166" s="32"/>
      <c r="D166" s="33"/>
      <c r="E166" s="33"/>
      <c r="F166" s="34"/>
    </row>
    <row r="167" spans="1:6">
      <c r="A167" s="30"/>
      <c r="B167" s="30"/>
      <c r="C167" s="32"/>
      <c r="D167" s="33"/>
      <c r="E167" s="33"/>
      <c r="F167" s="34"/>
    </row>
    <row r="168" spans="1:6">
      <c r="A168" s="30"/>
      <c r="B168" s="30"/>
      <c r="C168" s="32"/>
      <c r="D168" s="33"/>
      <c r="E168" s="33"/>
      <c r="F168" s="34"/>
    </row>
    <row r="169" spans="1:6">
      <c r="A169" s="30"/>
      <c r="B169" s="30"/>
      <c r="C169" s="32"/>
      <c r="D169" s="33"/>
      <c r="E169" s="33"/>
      <c r="F169" s="34"/>
    </row>
    <row r="170" spans="1:6">
      <c r="A170" s="30"/>
      <c r="B170" s="30"/>
      <c r="C170" s="32"/>
      <c r="D170" s="33"/>
      <c r="E170" s="33"/>
      <c r="F170" s="34"/>
    </row>
    <row r="171" spans="1:6">
      <c r="A171" s="30"/>
      <c r="B171" s="30"/>
      <c r="C171" s="32"/>
      <c r="D171" s="33"/>
      <c r="E171" s="33"/>
      <c r="F171" s="34"/>
    </row>
    <row r="172" spans="1:6">
      <c r="A172" s="30"/>
      <c r="B172" s="30"/>
      <c r="C172" s="32"/>
      <c r="D172" s="33"/>
      <c r="E172" s="33"/>
      <c r="F172" s="34"/>
    </row>
  </sheetData>
  <sheetProtection algorithmName="SHA-512" hashValue="eZ51F6sagXJO966jg3p44PUkcd+iGXKeVsDma39+ZPIXiK6I8BYkDTkYeyEP5PIfZr1FlQyoFZdZFefv02q9QA==" saltValue="imzf2cZ/qE0ucyL8w7w16w==" spinCount="100000" sheet="1" objects="1" scenarios="1"/>
  <protectedRanges>
    <protectedRange sqref="B16 B20 B40 B43 B46 B48 B50" name="jednakovrijedne"/>
    <protectedRange sqref="E75:E83 E15:E70 E6:E10 E88:E96 E102:E108" name="Range1"/>
  </protectedRanges>
  <conditionalFormatting sqref="F11 F71 F84 F97 F109">
    <cfRule type="cellIs" dxfId="7" priority="6" operator="equal">
      <formula>0</formula>
    </cfRule>
  </conditionalFormatting>
  <conditionalFormatting sqref="F125">
    <cfRule type="cellIs" dxfId="6" priority="5" operator="equal">
      <formula>0</formula>
    </cfRule>
  </conditionalFormatting>
  <conditionalFormatting sqref="F117:F121 F123:F124">
    <cfRule type="cellIs" dxfId="5" priority="4"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B. VODOOPSKRBA
Rijeka, ožujak 2021.</oddFooter>
  </headerFooter>
  <rowBreaks count="5" manualBreakCount="5">
    <brk id="11" max="5" man="1"/>
    <brk id="71" max="5" man="1"/>
    <brk id="85" max="5" man="1"/>
    <brk id="97" max="5" man="1"/>
    <brk id="11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AAE02-D08B-4A57-A9A7-2DFF31F3B1E1}">
  <sheetPr>
    <pageSetUpPr fitToPage="1"/>
  </sheetPr>
  <dimension ref="A1:U183"/>
  <sheetViews>
    <sheetView showGridLines="0" tabSelected="1" view="pageLayout" zoomScale="85" zoomScaleNormal="100" zoomScaleSheetLayoutView="100" zoomScalePageLayoutView="85" workbookViewId="0">
      <selection activeCell="B6" sqref="B6"/>
    </sheetView>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21" ht="15.75" thickBot="1">
      <c r="B1" s="36" t="s">
        <v>85</v>
      </c>
    </row>
    <row r="2" spans="1:21" ht="15.75" thickBot="1">
      <c r="A2" s="37" t="s">
        <v>281</v>
      </c>
      <c r="B2" s="50" t="s">
        <v>282</v>
      </c>
      <c r="C2" s="51"/>
      <c r="D2" s="52"/>
      <c r="E2" s="52"/>
      <c r="F2" s="41"/>
    </row>
    <row r="3" spans="1:21" ht="15.75" thickBot="1">
      <c r="B3" s="36"/>
    </row>
    <row r="4" spans="1:21" ht="15.75" thickBot="1">
      <c r="A4" s="37" t="s">
        <v>6</v>
      </c>
      <c r="B4" s="38" t="s">
        <v>7</v>
      </c>
      <c r="C4" s="39"/>
      <c r="D4" s="40"/>
      <c r="E4" s="40"/>
      <c r="F4" s="41"/>
    </row>
    <row r="5" spans="1:21" ht="15.75" thickBot="1">
      <c r="A5" s="17" t="s">
        <v>0</v>
      </c>
      <c r="B5" s="21" t="s">
        <v>1</v>
      </c>
      <c r="C5" s="3" t="s">
        <v>2</v>
      </c>
      <c r="D5" s="8" t="s">
        <v>3</v>
      </c>
      <c r="E5" s="8" t="s">
        <v>4</v>
      </c>
      <c r="F5" s="25" t="s">
        <v>5</v>
      </c>
    </row>
    <row r="6" spans="1:21" ht="135">
      <c r="A6" s="55">
        <v>1</v>
      </c>
      <c r="B6" s="15" t="s">
        <v>286</v>
      </c>
      <c r="C6" s="57" t="s">
        <v>8</v>
      </c>
      <c r="D6" s="10">
        <v>50</v>
      </c>
      <c r="E6" s="54"/>
      <c r="F6" s="26" t="str">
        <f t="shared" ref="F6:F7" si="0">IF(E6&lt;&gt;0,D6*E6,"")</f>
        <v/>
      </c>
    </row>
    <row r="7" spans="1:21" ht="60">
      <c r="A7" s="55">
        <v>2</v>
      </c>
      <c r="B7" s="14" t="s">
        <v>287</v>
      </c>
      <c r="C7" s="1" t="s">
        <v>288</v>
      </c>
      <c r="D7" s="10">
        <v>1</v>
      </c>
      <c r="E7" s="10"/>
      <c r="F7" s="29" t="str">
        <f t="shared" si="0"/>
        <v/>
      </c>
    </row>
    <row r="8" spans="1:21" ht="90">
      <c r="A8" s="55">
        <v>3</v>
      </c>
      <c r="B8" s="14" t="s">
        <v>289</v>
      </c>
      <c r="C8" s="1" t="s">
        <v>8</v>
      </c>
      <c r="D8" s="10">
        <v>30</v>
      </c>
      <c r="E8" s="10"/>
      <c r="F8" s="26" t="str">
        <f>IF(E8&lt;&gt;0,D8*E8,"")</f>
        <v/>
      </c>
    </row>
    <row r="9" spans="1:21" ht="60.75" thickBot="1">
      <c r="A9" s="55">
        <v>4</v>
      </c>
      <c r="B9" s="14" t="s">
        <v>290</v>
      </c>
      <c r="C9" s="1" t="s">
        <v>288</v>
      </c>
      <c r="D9" s="10">
        <v>1</v>
      </c>
      <c r="E9" s="10"/>
      <c r="F9" s="26" t="str">
        <f>IF(E9&lt;&gt;0,D9*E9,"")</f>
        <v/>
      </c>
    </row>
    <row r="10" spans="1:21" s="42" customFormat="1" ht="15.75" thickBot="1">
      <c r="A10" s="37" t="str">
        <f>A4</f>
        <v>I.</v>
      </c>
      <c r="B10" s="38" t="str">
        <f>B4&amp;" - UKUPNO"</f>
        <v>PRIPREMNI RADOVI - UKUPNO</v>
      </c>
      <c r="C10" s="39"/>
      <c r="D10" s="40"/>
      <c r="E10" s="40"/>
      <c r="F10" s="41">
        <f>SUM(F6:F9)</f>
        <v>0</v>
      </c>
    </row>
    <row r="11" spans="1:21" ht="15.75" thickBot="1"/>
    <row r="12" spans="1:21" s="42" customFormat="1" ht="15.75" thickBot="1">
      <c r="A12" s="37" t="s">
        <v>12</v>
      </c>
      <c r="B12" s="38" t="s">
        <v>283</v>
      </c>
      <c r="C12" s="39"/>
      <c r="D12" s="40"/>
      <c r="E12" s="40"/>
      <c r="F12" s="41"/>
    </row>
    <row r="13" spans="1:21" ht="15.75" thickBot="1">
      <c r="A13" s="17" t="s">
        <v>0</v>
      </c>
      <c r="B13" s="21" t="s">
        <v>1</v>
      </c>
      <c r="C13" s="3" t="s">
        <v>2</v>
      </c>
      <c r="D13" s="8" t="s">
        <v>3</v>
      </c>
      <c r="E13" s="8" t="s">
        <v>4</v>
      </c>
      <c r="F13" s="25" t="s">
        <v>5</v>
      </c>
    </row>
    <row r="14" spans="1:21" ht="120">
      <c r="A14" s="72">
        <v>1</v>
      </c>
      <c r="B14" s="13" t="s">
        <v>293</v>
      </c>
      <c r="C14" s="2"/>
      <c r="D14" s="9"/>
      <c r="E14" s="9"/>
      <c r="F14" s="26" t="str">
        <f t="shared" ref="F14:F72" si="1">IF(E14&lt;&gt;0,D14*E14,"")</f>
        <v/>
      </c>
    </row>
    <row r="15" spans="1:21">
      <c r="A15" s="72" t="s">
        <v>24</v>
      </c>
      <c r="B15" s="13" t="s">
        <v>291</v>
      </c>
      <c r="C15" s="2" t="s">
        <v>8</v>
      </c>
      <c r="D15" s="9">
        <v>850</v>
      </c>
      <c r="E15" s="9"/>
      <c r="F15" s="26" t="str">
        <f t="shared" si="1"/>
        <v/>
      </c>
    </row>
    <row r="16" spans="1:21">
      <c r="A16" s="72" t="s">
        <v>25</v>
      </c>
      <c r="B16" s="13" t="s">
        <v>292</v>
      </c>
      <c r="C16" s="2" t="s">
        <v>8</v>
      </c>
      <c r="D16" s="9">
        <v>590</v>
      </c>
      <c r="E16" s="9"/>
      <c r="F16" s="26" t="str">
        <f t="shared" si="1"/>
        <v/>
      </c>
      <c r="L16" s="58"/>
      <c r="R16" s="58"/>
      <c r="U16" s="58"/>
    </row>
    <row r="17" spans="1:21" ht="60">
      <c r="A17" s="72">
        <v>2</v>
      </c>
      <c r="B17" s="13" t="s">
        <v>294</v>
      </c>
      <c r="C17" s="2"/>
      <c r="D17" s="9"/>
      <c r="E17" s="9"/>
      <c r="F17" s="26" t="str">
        <f t="shared" si="1"/>
        <v/>
      </c>
      <c r="L17" s="58"/>
      <c r="R17" s="58"/>
      <c r="U17" s="58"/>
    </row>
    <row r="18" spans="1:21">
      <c r="A18" s="72" t="s">
        <v>24</v>
      </c>
      <c r="B18" s="13" t="s">
        <v>291</v>
      </c>
      <c r="C18" s="2" t="s">
        <v>192</v>
      </c>
      <c r="D18" s="9">
        <v>42</v>
      </c>
      <c r="E18" s="9"/>
      <c r="F18" s="26" t="str">
        <f t="shared" si="1"/>
        <v/>
      </c>
      <c r="L18" s="58"/>
    </row>
    <row r="19" spans="1:21">
      <c r="A19" s="72" t="s">
        <v>25</v>
      </c>
      <c r="B19" s="13" t="s">
        <v>292</v>
      </c>
      <c r="C19" s="2" t="s">
        <v>192</v>
      </c>
      <c r="D19" s="9">
        <v>28</v>
      </c>
      <c r="E19" s="9"/>
      <c r="F19" s="26" t="str">
        <f t="shared" si="1"/>
        <v/>
      </c>
      <c r="L19" s="58"/>
    </row>
    <row r="20" spans="1:21" ht="60">
      <c r="A20" s="72">
        <v>3</v>
      </c>
      <c r="B20" s="13" t="s">
        <v>295</v>
      </c>
      <c r="C20" s="2"/>
      <c r="D20" s="9"/>
      <c r="E20" s="9"/>
      <c r="F20" s="26" t="str">
        <f t="shared" si="1"/>
        <v/>
      </c>
      <c r="L20" s="58"/>
    </row>
    <row r="21" spans="1:21">
      <c r="A21" s="72" t="s">
        <v>24</v>
      </c>
      <c r="B21" s="13" t="s">
        <v>291</v>
      </c>
      <c r="C21" s="2" t="s">
        <v>192</v>
      </c>
      <c r="D21" s="9">
        <v>42</v>
      </c>
      <c r="E21" s="9"/>
      <c r="F21" s="26" t="str">
        <f t="shared" si="1"/>
        <v/>
      </c>
    </row>
    <row r="22" spans="1:21">
      <c r="A22" s="72" t="s">
        <v>25</v>
      </c>
      <c r="B22" s="13" t="s">
        <v>292</v>
      </c>
      <c r="C22" s="2" t="s">
        <v>192</v>
      </c>
      <c r="D22" s="9">
        <v>28</v>
      </c>
      <c r="E22" s="9"/>
      <c r="F22" s="26" t="str">
        <f t="shared" si="1"/>
        <v/>
      </c>
    </row>
    <row r="23" spans="1:21" ht="75">
      <c r="A23" s="72">
        <v>4</v>
      </c>
      <c r="B23" s="13" t="s">
        <v>296</v>
      </c>
      <c r="C23" s="2" t="s">
        <v>192</v>
      </c>
      <c r="D23" s="9">
        <v>2</v>
      </c>
      <c r="E23" s="9"/>
      <c r="F23" s="26" t="str">
        <f t="shared" si="1"/>
        <v/>
      </c>
    </row>
    <row r="24" spans="1:21" ht="105">
      <c r="A24" s="72">
        <v>5</v>
      </c>
      <c r="B24" s="13" t="s">
        <v>297</v>
      </c>
      <c r="C24" s="2"/>
      <c r="D24" s="9"/>
      <c r="E24" s="9"/>
      <c r="F24" s="26" t="str">
        <f t="shared" si="1"/>
        <v/>
      </c>
    </row>
    <row r="25" spans="1:21">
      <c r="A25" s="72" t="s">
        <v>24</v>
      </c>
      <c r="B25" s="13" t="s">
        <v>291</v>
      </c>
      <c r="C25" s="2" t="s">
        <v>192</v>
      </c>
      <c r="D25" s="9">
        <v>22</v>
      </c>
      <c r="E25" s="9"/>
      <c r="F25" s="26" t="str">
        <f t="shared" si="1"/>
        <v/>
      </c>
    </row>
    <row r="26" spans="1:21">
      <c r="A26" s="72" t="s">
        <v>25</v>
      </c>
      <c r="B26" s="13" t="s">
        <v>292</v>
      </c>
      <c r="C26" s="2" t="s">
        <v>192</v>
      </c>
      <c r="D26" s="9">
        <v>15</v>
      </c>
      <c r="E26" s="9"/>
      <c r="F26" s="26" t="str">
        <f t="shared" si="1"/>
        <v/>
      </c>
    </row>
    <row r="27" spans="1:21" ht="165">
      <c r="A27" s="72">
        <v>6</v>
      </c>
      <c r="B27" s="13" t="s">
        <v>298</v>
      </c>
      <c r="C27" s="2"/>
      <c r="D27" s="9"/>
      <c r="E27" s="9"/>
      <c r="F27" s="26" t="str">
        <f t="shared" si="1"/>
        <v/>
      </c>
    </row>
    <row r="28" spans="1:21">
      <c r="A28" s="72" t="s">
        <v>24</v>
      </c>
      <c r="B28" s="13" t="s">
        <v>291</v>
      </c>
      <c r="C28" s="2" t="s">
        <v>192</v>
      </c>
      <c r="D28" s="9">
        <v>21</v>
      </c>
      <c r="E28" s="9"/>
      <c r="F28" s="26" t="str">
        <f t="shared" si="1"/>
        <v/>
      </c>
    </row>
    <row r="29" spans="1:21">
      <c r="A29" s="72" t="s">
        <v>25</v>
      </c>
      <c r="B29" s="13" t="s">
        <v>292</v>
      </c>
      <c r="C29" s="2" t="s">
        <v>192</v>
      </c>
      <c r="D29" s="9">
        <v>14</v>
      </c>
      <c r="E29" s="9"/>
      <c r="F29" s="26" t="str">
        <f t="shared" si="1"/>
        <v/>
      </c>
    </row>
    <row r="30" spans="1:21" ht="90">
      <c r="A30" s="55">
        <v>7</v>
      </c>
      <c r="B30" s="14" t="s">
        <v>299</v>
      </c>
      <c r="C30" s="1"/>
      <c r="D30" s="10"/>
      <c r="E30" s="10"/>
      <c r="F30" s="26" t="str">
        <f t="shared" si="1"/>
        <v/>
      </c>
    </row>
    <row r="31" spans="1:21">
      <c r="A31" s="72" t="s">
        <v>24</v>
      </c>
      <c r="B31" s="13" t="s">
        <v>291</v>
      </c>
      <c r="C31" s="1" t="s">
        <v>8</v>
      </c>
      <c r="D31" s="9">
        <v>740</v>
      </c>
      <c r="E31" s="9"/>
      <c r="F31" s="26" t="str">
        <f t="shared" si="1"/>
        <v/>
      </c>
    </row>
    <row r="32" spans="1:21">
      <c r="A32" s="72" t="s">
        <v>25</v>
      </c>
      <c r="B32" s="13" t="s">
        <v>292</v>
      </c>
      <c r="C32" s="1" t="s">
        <v>8</v>
      </c>
      <c r="D32" s="9">
        <v>510</v>
      </c>
      <c r="E32" s="9"/>
      <c r="F32" s="26" t="str">
        <f t="shared" si="1"/>
        <v/>
      </c>
    </row>
    <row r="33" spans="1:6" ht="90">
      <c r="A33" s="55">
        <v>8</v>
      </c>
      <c r="B33" s="14" t="s">
        <v>300</v>
      </c>
      <c r="C33" s="1" t="s">
        <v>192</v>
      </c>
      <c r="D33" s="9">
        <v>30</v>
      </c>
      <c r="E33" s="9"/>
      <c r="F33" s="26" t="str">
        <f t="shared" si="1"/>
        <v/>
      </c>
    </row>
    <row r="34" spans="1:6" ht="75">
      <c r="A34" s="55">
        <v>9</v>
      </c>
      <c r="B34" s="14" t="s">
        <v>301</v>
      </c>
      <c r="C34" s="1"/>
      <c r="D34" s="10"/>
      <c r="E34" s="10"/>
      <c r="F34" s="29" t="str">
        <f t="shared" si="1"/>
        <v/>
      </c>
    </row>
    <row r="35" spans="1:6">
      <c r="A35" s="55" t="s">
        <v>24</v>
      </c>
      <c r="B35" s="13" t="s">
        <v>291</v>
      </c>
      <c r="C35" s="1" t="s">
        <v>192</v>
      </c>
      <c r="D35" s="10">
        <v>22</v>
      </c>
      <c r="E35" s="10"/>
      <c r="F35" s="26" t="str">
        <f t="shared" si="1"/>
        <v/>
      </c>
    </row>
    <row r="36" spans="1:6">
      <c r="A36" s="55" t="s">
        <v>25</v>
      </c>
      <c r="B36" s="13" t="s">
        <v>292</v>
      </c>
      <c r="C36" s="1" t="s">
        <v>192</v>
      </c>
      <c r="D36" s="10">
        <v>15</v>
      </c>
      <c r="E36" s="10"/>
      <c r="F36" s="26" t="str">
        <f t="shared" si="1"/>
        <v/>
      </c>
    </row>
    <row r="37" spans="1:6" ht="405">
      <c r="A37" s="55">
        <v>10</v>
      </c>
      <c r="B37" s="14" t="s">
        <v>302</v>
      </c>
      <c r="C37" s="1"/>
      <c r="D37" s="10"/>
      <c r="E37" s="10"/>
      <c r="F37" s="26" t="str">
        <f t="shared" si="1"/>
        <v/>
      </c>
    </row>
    <row r="38" spans="1:6" ht="180">
      <c r="A38" s="55"/>
      <c r="B38" s="14" t="s">
        <v>303</v>
      </c>
      <c r="C38" s="1"/>
      <c r="D38" s="10"/>
      <c r="E38" s="10"/>
      <c r="F38" s="26" t="str">
        <f t="shared" si="1"/>
        <v/>
      </c>
    </row>
    <row r="39" spans="1:6" ht="60">
      <c r="A39" s="55"/>
      <c r="B39" s="13" t="s">
        <v>304</v>
      </c>
      <c r="C39" s="1"/>
      <c r="D39" s="10"/>
      <c r="E39" s="10"/>
      <c r="F39" s="26" t="str">
        <f t="shared" si="1"/>
        <v/>
      </c>
    </row>
    <row r="40" spans="1:6">
      <c r="A40" s="55"/>
      <c r="B40" s="13" t="s">
        <v>305</v>
      </c>
      <c r="C40" s="1"/>
      <c r="D40" s="10"/>
      <c r="E40" s="10"/>
      <c r="F40" s="26" t="str">
        <f t="shared" si="1"/>
        <v/>
      </c>
    </row>
    <row r="41" spans="1:6">
      <c r="A41" s="55"/>
      <c r="B41" s="13"/>
      <c r="C41" s="1"/>
      <c r="D41" s="10"/>
      <c r="E41" s="10"/>
      <c r="F41" s="26" t="str">
        <f t="shared" si="1"/>
        <v/>
      </c>
    </row>
    <row r="42" spans="1:6">
      <c r="A42" s="55"/>
      <c r="B42" s="13"/>
      <c r="C42" s="1"/>
      <c r="D42" s="10"/>
      <c r="E42" s="10"/>
      <c r="F42" s="26" t="str">
        <f t="shared" si="1"/>
        <v/>
      </c>
    </row>
    <row r="43" spans="1:6">
      <c r="A43" s="55" t="s">
        <v>24</v>
      </c>
      <c r="B43" s="13" t="s">
        <v>291</v>
      </c>
      <c r="C43" s="1" t="s">
        <v>192</v>
      </c>
      <c r="D43" s="10">
        <v>22</v>
      </c>
      <c r="E43" s="10"/>
      <c r="F43" s="26" t="str">
        <f t="shared" si="1"/>
        <v/>
      </c>
    </row>
    <row r="44" spans="1:6">
      <c r="A44" s="55" t="s">
        <v>25</v>
      </c>
      <c r="B44" s="13" t="s">
        <v>292</v>
      </c>
      <c r="C44" s="1" t="s">
        <v>192</v>
      </c>
      <c r="D44" s="10">
        <v>15</v>
      </c>
      <c r="E44" s="10"/>
      <c r="F44" s="26" t="str">
        <f t="shared" si="1"/>
        <v/>
      </c>
    </row>
    <row r="45" spans="1:6" ht="60">
      <c r="A45" s="55">
        <v>11</v>
      </c>
      <c r="B45" s="13" t="s">
        <v>306</v>
      </c>
      <c r="C45" s="1" t="s">
        <v>192</v>
      </c>
      <c r="D45" s="10">
        <v>37</v>
      </c>
      <c r="E45" s="10"/>
      <c r="F45" s="26" t="str">
        <f t="shared" si="1"/>
        <v/>
      </c>
    </row>
    <row r="46" spans="1:6" ht="60">
      <c r="A46" s="55">
        <v>12</v>
      </c>
      <c r="B46" s="13" t="s">
        <v>307</v>
      </c>
      <c r="C46" s="1" t="s">
        <v>192</v>
      </c>
      <c r="D46" s="10">
        <v>2</v>
      </c>
      <c r="E46" s="10"/>
      <c r="F46" s="26" t="str">
        <f t="shared" si="1"/>
        <v/>
      </c>
    </row>
    <row r="47" spans="1:6" ht="120">
      <c r="A47" s="55">
        <v>13</v>
      </c>
      <c r="B47" s="14" t="s">
        <v>308</v>
      </c>
      <c r="C47" s="1"/>
      <c r="D47" s="10"/>
      <c r="E47" s="10"/>
      <c r="F47" s="29" t="str">
        <f t="shared" si="1"/>
        <v/>
      </c>
    </row>
    <row r="48" spans="1:6">
      <c r="A48" s="55" t="s">
        <v>24</v>
      </c>
      <c r="B48" s="14" t="s">
        <v>291</v>
      </c>
      <c r="C48" s="1" t="s">
        <v>192</v>
      </c>
      <c r="D48" s="10">
        <v>21</v>
      </c>
      <c r="E48" s="10"/>
      <c r="F48" s="26" t="str">
        <f t="shared" si="1"/>
        <v/>
      </c>
    </row>
    <row r="49" spans="1:6">
      <c r="A49" s="72" t="s">
        <v>25</v>
      </c>
      <c r="B49" s="13" t="s">
        <v>292</v>
      </c>
      <c r="C49" s="2" t="s">
        <v>192</v>
      </c>
      <c r="D49" s="9">
        <v>14</v>
      </c>
      <c r="E49" s="9"/>
      <c r="F49" s="26" t="str">
        <f t="shared" si="1"/>
        <v/>
      </c>
    </row>
    <row r="50" spans="1:6" ht="90">
      <c r="A50" s="55">
        <v>14</v>
      </c>
      <c r="B50" s="13" t="s">
        <v>309</v>
      </c>
      <c r="C50" s="1"/>
      <c r="D50" s="10"/>
      <c r="E50" s="10"/>
      <c r="F50" s="26" t="str">
        <f t="shared" si="1"/>
        <v/>
      </c>
    </row>
    <row r="51" spans="1:6">
      <c r="A51" s="55" t="s">
        <v>24</v>
      </c>
      <c r="B51" s="13" t="s">
        <v>291</v>
      </c>
      <c r="C51" s="1" t="s">
        <v>8</v>
      </c>
      <c r="D51" s="10">
        <v>740</v>
      </c>
      <c r="E51" s="10"/>
      <c r="F51" s="26" t="str">
        <f t="shared" si="1"/>
        <v/>
      </c>
    </row>
    <row r="52" spans="1:6">
      <c r="A52" s="55" t="s">
        <v>25</v>
      </c>
      <c r="B52" s="13" t="s">
        <v>292</v>
      </c>
      <c r="C52" s="1" t="s">
        <v>8</v>
      </c>
      <c r="D52" s="10">
        <v>510</v>
      </c>
      <c r="E52" s="10"/>
      <c r="F52" s="26" t="str">
        <f t="shared" si="1"/>
        <v/>
      </c>
    </row>
    <row r="53" spans="1:6" ht="75">
      <c r="A53" s="55">
        <v>15</v>
      </c>
      <c r="B53" s="13" t="s">
        <v>310</v>
      </c>
      <c r="C53" s="1" t="s">
        <v>70</v>
      </c>
      <c r="D53" s="10">
        <v>45</v>
      </c>
      <c r="E53" s="10"/>
      <c r="F53" s="26" t="str">
        <f t="shared" si="1"/>
        <v/>
      </c>
    </row>
    <row r="54" spans="1:6" ht="90">
      <c r="A54" s="55">
        <v>16</v>
      </c>
      <c r="B54" s="13" t="s">
        <v>311</v>
      </c>
      <c r="C54" s="1"/>
      <c r="D54" s="10"/>
      <c r="E54" s="10"/>
      <c r="F54" s="26" t="str">
        <f t="shared" si="1"/>
        <v/>
      </c>
    </row>
    <row r="55" spans="1:6">
      <c r="A55" s="55" t="s">
        <v>24</v>
      </c>
      <c r="B55" s="14" t="s">
        <v>291</v>
      </c>
      <c r="C55" s="1" t="s">
        <v>11</v>
      </c>
      <c r="D55" s="10">
        <v>22</v>
      </c>
      <c r="E55" s="10"/>
      <c r="F55" s="26" t="str">
        <f t="shared" si="1"/>
        <v/>
      </c>
    </row>
    <row r="56" spans="1:6">
      <c r="A56" s="55" t="s">
        <v>25</v>
      </c>
      <c r="B56" s="13" t="s">
        <v>292</v>
      </c>
      <c r="C56" s="1" t="s">
        <v>11</v>
      </c>
      <c r="D56" s="10">
        <v>15</v>
      </c>
      <c r="E56" s="10"/>
      <c r="F56" s="26" t="str">
        <f t="shared" si="1"/>
        <v/>
      </c>
    </row>
    <row r="57" spans="1:6" ht="60">
      <c r="A57" s="55">
        <v>17</v>
      </c>
      <c r="B57" s="13" t="s">
        <v>312</v>
      </c>
      <c r="C57" s="1"/>
      <c r="D57" s="10"/>
      <c r="E57" s="10"/>
      <c r="F57" s="26" t="str">
        <f t="shared" si="1"/>
        <v/>
      </c>
    </row>
    <row r="58" spans="1:6">
      <c r="A58" s="55" t="s">
        <v>24</v>
      </c>
      <c r="B58" s="13" t="s">
        <v>291</v>
      </c>
      <c r="C58" s="1" t="s">
        <v>192</v>
      </c>
      <c r="D58" s="10">
        <v>22</v>
      </c>
      <c r="E58" s="10"/>
      <c r="F58" s="26" t="str">
        <f t="shared" si="1"/>
        <v/>
      </c>
    </row>
    <row r="59" spans="1:6">
      <c r="A59" s="55" t="s">
        <v>25</v>
      </c>
      <c r="B59" s="13" t="s">
        <v>292</v>
      </c>
      <c r="C59" s="1" t="s">
        <v>192</v>
      </c>
      <c r="D59" s="10">
        <v>15</v>
      </c>
      <c r="E59" s="10"/>
      <c r="F59" s="26" t="str">
        <f t="shared" si="1"/>
        <v/>
      </c>
    </row>
    <row r="60" spans="1:6" ht="75">
      <c r="A60" s="55">
        <v>18</v>
      </c>
      <c r="B60" s="13" t="s">
        <v>313</v>
      </c>
      <c r="C60" s="1"/>
      <c r="D60" s="10"/>
      <c r="E60" s="10"/>
      <c r="F60" s="26" t="str">
        <f t="shared" si="1"/>
        <v/>
      </c>
    </row>
    <row r="61" spans="1:6">
      <c r="A61" s="55" t="s">
        <v>24</v>
      </c>
      <c r="B61" s="14" t="s">
        <v>291</v>
      </c>
      <c r="C61" s="1" t="s">
        <v>8</v>
      </c>
      <c r="D61" s="10">
        <v>740</v>
      </c>
      <c r="E61" s="10"/>
      <c r="F61" s="26" t="str">
        <f t="shared" si="1"/>
        <v/>
      </c>
    </row>
    <row r="62" spans="1:6">
      <c r="A62" s="55" t="s">
        <v>25</v>
      </c>
      <c r="B62" s="13" t="s">
        <v>292</v>
      </c>
      <c r="C62" s="1" t="s">
        <v>8</v>
      </c>
      <c r="D62" s="10">
        <v>510</v>
      </c>
      <c r="E62" s="10"/>
      <c r="F62" s="26" t="str">
        <f t="shared" si="1"/>
        <v/>
      </c>
    </row>
    <row r="63" spans="1:6" ht="45">
      <c r="A63" s="55">
        <v>19</v>
      </c>
      <c r="B63" s="13" t="s">
        <v>314</v>
      </c>
      <c r="C63" s="1"/>
      <c r="D63" s="10"/>
      <c r="E63" s="10"/>
      <c r="F63" s="26" t="str">
        <f t="shared" si="1"/>
        <v/>
      </c>
    </row>
    <row r="64" spans="1:6">
      <c r="A64" s="55" t="s">
        <v>24</v>
      </c>
      <c r="B64" s="13" t="s">
        <v>291</v>
      </c>
      <c r="C64" s="1" t="s">
        <v>8</v>
      </c>
      <c r="D64" s="10">
        <v>42</v>
      </c>
      <c r="E64" s="10"/>
      <c r="F64" s="26" t="str">
        <f t="shared" si="1"/>
        <v/>
      </c>
    </row>
    <row r="65" spans="1:6">
      <c r="A65" s="55" t="s">
        <v>25</v>
      </c>
      <c r="B65" s="13" t="s">
        <v>292</v>
      </c>
      <c r="C65" s="1" t="s">
        <v>8</v>
      </c>
      <c r="D65" s="10">
        <v>28</v>
      </c>
      <c r="E65" s="10"/>
      <c r="F65" s="26" t="str">
        <f t="shared" si="1"/>
        <v/>
      </c>
    </row>
    <row r="66" spans="1:6" ht="360">
      <c r="A66" s="55">
        <v>20</v>
      </c>
      <c r="B66" s="14" t="s">
        <v>315</v>
      </c>
      <c r="C66" s="1"/>
      <c r="D66" s="10"/>
      <c r="E66" s="10"/>
      <c r="F66" s="29" t="str">
        <f t="shared" si="1"/>
        <v/>
      </c>
    </row>
    <row r="67" spans="1:6" ht="120">
      <c r="A67" s="55"/>
      <c r="B67" s="13" t="s">
        <v>316</v>
      </c>
      <c r="C67" s="1" t="s">
        <v>317</v>
      </c>
      <c r="D67" s="10">
        <v>1</v>
      </c>
      <c r="E67" s="10"/>
      <c r="F67" s="26" t="str">
        <f t="shared" si="1"/>
        <v/>
      </c>
    </row>
    <row r="68" spans="1:6" ht="60">
      <c r="A68" s="55">
        <v>21</v>
      </c>
      <c r="B68" s="13" t="s">
        <v>318</v>
      </c>
      <c r="C68" s="1" t="s">
        <v>288</v>
      </c>
      <c r="D68" s="10">
        <v>1</v>
      </c>
      <c r="E68" s="10"/>
      <c r="F68" s="26" t="str">
        <f t="shared" si="1"/>
        <v/>
      </c>
    </row>
    <row r="69" spans="1:6" ht="45">
      <c r="A69" s="55">
        <v>22</v>
      </c>
      <c r="B69" s="13" t="s">
        <v>319</v>
      </c>
      <c r="C69" s="1" t="s">
        <v>288</v>
      </c>
      <c r="D69" s="10">
        <v>1</v>
      </c>
      <c r="E69" s="10"/>
      <c r="F69" s="26" t="str">
        <f t="shared" si="1"/>
        <v/>
      </c>
    </row>
    <row r="70" spans="1:6" ht="75">
      <c r="A70" s="55">
        <v>23</v>
      </c>
      <c r="B70" s="13" t="s">
        <v>320</v>
      </c>
      <c r="C70" s="1" t="s">
        <v>288</v>
      </c>
      <c r="D70" s="10">
        <v>1</v>
      </c>
      <c r="E70" s="10"/>
      <c r="F70" s="26" t="str">
        <f t="shared" si="1"/>
        <v/>
      </c>
    </row>
    <row r="71" spans="1:6" ht="105">
      <c r="A71" s="55">
        <v>24</v>
      </c>
      <c r="B71" s="13" t="s">
        <v>321</v>
      </c>
      <c r="C71" s="1" t="s">
        <v>288</v>
      </c>
      <c r="D71" s="10">
        <v>1</v>
      </c>
      <c r="E71" s="10"/>
      <c r="F71" s="26" t="str">
        <f t="shared" si="1"/>
        <v/>
      </c>
    </row>
    <row r="72" spans="1:6" ht="75.75" thickBot="1">
      <c r="A72" s="55">
        <v>25</v>
      </c>
      <c r="B72" s="13" t="s">
        <v>322</v>
      </c>
      <c r="C72" s="1" t="s">
        <v>288</v>
      </c>
      <c r="D72" s="10">
        <v>1</v>
      </c>
      <c r="E72" s="10"/>
      <c r="F72" s="29" t="str">
        <f t="shared" si="1"/>
        <v/>
      </c>
    </row>
    <row r="73" spans="1:6" s="42" customFormat="1" ht="15.75" thickBot="1">
      <c r="A73" s="37" t="str">
        <f>A12</f>
        <v>II.</v>
      </c>
      <c r="B73" s="38" t="str">
        <f>B12&amp;" - UKUPNO"</f>
        <v>RAZVOD JAVNE RASVJETE - UKUPNO</v>
      </c>
      <c r="C73" s="39"/>
      <c r="D73" s="40"/>
      <c r="E73" s="40"/>
      <c r="F73" s="41">
        <f>SUM(F14:F72)</f>
        <v>0</v>
      </c>
    </row>
    <row r="74" spans="1:6" ht="15.75" thickBot="1"/>
    <row r="75" spans="1:6" s="42" customFormat="1" ht="15.75" thickBot="1">
      <c r="A75" s="37" t="s">
        <v>13</v>
      </c>
      <c r="B75" s="38" t="s">
        <v>284</v>
      </c>
      <c r="C75" s="39"/>
      <c r="D75" s="40"/>
      <c r="E75" s="40"/>
      <c r="F75" s="41"/>
    </row>
    <row r="76" spans="1:6" ht="15.75" thickBot="1">
      <c r="A76" s="17" t="s">
        <v>0</v>
      </c>
      <c r="B76" s="21" t="s">
        <v>1</v>
      </c>
      <c r="C76" s="3" t="s">
        <v>2</v>
      </c>
      <c r="D76" s="8" t="s">
        <v>3</v>
      </c>
      <c r="E76" s="8" t="s">
        <v>4</v>
      </c>
      <c r="F76" s="25" t="s">
        <v>5</v>
      </c>
    </row>
    <row r="77" spans="1:6" ht="120">
      <c r="A77" s="55">
        <v>1</v>
      </c>
      <c r="B77" s="35" t="s">
        <v>323</v>
      </c>
      <c r="C77" s="1" t="s">
        <v>192</v>
      </c>
      <c r="D77" s="10">
        <v>18</v>
      </c>
      <c r="E77" s="10"/>
      <c r="F77" s="26" t="str">
        <f t="shared" ref="F77:F104" si="2">IF(E77&lt;&gt;0,D77*E77,"")</f>
        <v/>
      </c>
    </row>
    <row r="78" spans="1:6" ht="120">
      <c r="A78" s="55">
        <v>2</v>
      </c>
      <c r="B78" s="35" t="s">
        <v>324</v>
      </c>
      <c r="C78" s="1" t="s">
        <v>192</v>
      </c>
      <c r="D78" s="10">
        <v>1</v>
      </c>
      <c r="E78" s="10"/>
      <c r="F78" s="26" t="str">
        <f t="shared" si="2"/>
        <v/>
      </c>
    </row>
    <row r="79" spans="1:6" ht="135">
      <c r="A79" s="55">
        <v>3</v>
      </c>
      <c r="B79" s="35" t="s">
        <v>325</v>
      </c>
      <c r="C79" s="1" t="s">
        <v>192</v>
      </c>
      <c r="D79" s="10">
        <v>2</v>
      </c>
      <c r="E79" s="10"/>
      <c r="F79" s="26" t="str">
        <f t="shared" si="2"/>
        <v/>
      </c>
    </row>
    <row r="80" spans="1:6" ht="135">
      <c r="A80" s="55">
        <v>4</v>
      </c>
      <c r="B80" s="35" t="s">
        <v>326</v>
      </c>
      <c r="C80" s="1"/>
      <c r="D80" s="10"/>
      <c r="E80" s="10"/>
      <c r="F80" s="26" t="str">
        <f t="shared" si="2"/>
        <v/>
      </c>
    </row>
    <row r="81" spans="1:6">
      <c r="A81" s="55" t="s">
        <v>24</v>
      </c>
      <c r="B81" s="35" t="s">
        <v>327</v>
      </c>
      <c r="C81" s="1" t="s">
        <v>8</v>
      </c>
      <c r="D81" s="10">
        <v>260</v>
      </c>
      <c r="E81" s="10"/>
      <c r="F81" s="26" t="str">
        <f t="shared" si="2"/>
        <v/>
      </c>
    </row>
    <row r="82" spans="1:6">
      <c r="A82" s="55" t="s">
        <v>25</v>
      </c>
      <c r="B82" s="35" t="s">
        <v>328</v>
      </c>
      <c r="C82" s="1" t="s">
        <v>8</v>
      </c>
      <c r="D82" s="10">
        <v>970</v>
      </c>
      <c r="E82" s="10"/>
      <c r="F82" s="26" t="str">
        <f t="shared" si="2"/>
        <v/>
      </c>
    </row>
    <row r="83" spans="1:6">
      <c r="A83" s="55" t="s">
        <v>26</v>
      </c>
      <c r="B83" s="35" t="s">
        <v>329</v>
      </c>
      <c r="C83" s="1" t="s">
        <v>8</v>
      </c>
      <c r="D83" s="10">
        <v>970</v>
      </c>
      <c r="E83" s="10"/>
      <c r="F83" s="26" t="str">
        <f t="shared" si="2"/>
        <v/>
      </c>
    </row>
    <row r="84" spans="1:6" ht="75">
      <c r="A84" s="55">
        <v>5</v>
      </c>
      <c r="B84" s="35" t="s">
        <v>313</v>
      </c>
      <c r="C84" s="1"/>
      <c r="D84" s="10"/>
      <c r="E84" s="10"/>
      <c r="F84" s="26" t="str">
        <f t="shared" si="2"/>
        <v/>
      </c>
    </row>
    <row r="85" spans="1:6">
      <c r="A85" s="55"/>
      <c r="B85" s="35" t="s">
        <v>330</v>
      </c>
      <c r="C85" s="1" t="s">
        <v>8</v>
      </c>
      <c r="D85" s="10">
        <v>35</v>
      </c>
      <c r="E85" s="10"/>
      <c r="F85" s="26" t="str">
        <f t="shared" si="2"/>
        <v/>
      </c>
    </row>
    <row r="86" spans="1:6" ht="60">
      <c r="A86" s="55">
        <v>6</v>
      </c>
      <c r="B86" s="35" t="s">
        <v>331</v>
      </c>
      <c r="C86" s="1" t="s">
        <v>192</v>
      </c>
      <c r="D86" s="10">
        <v>465</v>
      </c>
      <c r="E86" s="10"/>
      <c r="F86" s="26" t="str">
        <f t="shared" si="2"/>
        <v/>
      </c>
    </row>
    <row r="87" spans="1:6" ht="60">
      <c r="A87" s="55">
        <v>7</v>
      </c>
      <c r="B87" s="35" t="s">
        <v>332</v>
      </c>
      <c r="C87" s="1" t="s">
        <v>192</v>
      </c>
      <c r="D87" s="10">
        <v>465</v>
      </c>
      <c r="E87" s="10"/>
      <c r="F87" s="26" t="str">
        <f t="shared" si="2"/>
        <v/>
      </c>
    </row>
    <row r="88" spans="1:6" ht="60">
      <c r="A88" s="55">
        <v>8</v>
      </c>
      <c r="B88" s="35" t="s">
        <v>333</v>
      </c>
      <c r="C88" s="1"/>
      <c r="D88" s="10"/>
      <c r="E88" s="10"/>
      <c r="F88" s="26" t="str">
        <f t="shared" si="2"/>
        <v/>
      </c>
    </row>
    <row r="89" spans="1:6">
      <c r="A89" s="55" t="s">
        <v>24</v>
      </c>
      <c r="B89" s="35" t="s">
        <v>334</v>
      </c>
      <c r="C89" s="1" t="s">
        <v>192</v>
      </c>
      <c r="D89" s="10">
        <v>244</v>
      </c>
      <c r="E89" s="10"/>
      <c r="F89" s="26" t="str">
        <f t="shared" si="2"/>
        <v/>
      </c>
    </row>
    <row r="90" spans="1:6">
      <c r="A90" s="55" t="s">
        <v>25</v>
      </c>
      <c r="B90" s="35" t="s">
        <v>335</v>
      </c>
      <c r="C90" s="1" t="s">
        <v>192</v>
      </c>
      <c r="D90" s="10">
        <v>76</v>
      </c>
      <c r="E90" s="10"/>
      <c r="F90" s="26" t="str">
        <f t="shared" si="2"/>
        <v/>
      </c>
    </row>
    <row r="91" spans="1:6">
      <c r="A91" s="55" t="s">
        <v>26</v>
      </c>
      <c r="B91" s="35" t="s">
        <v>336</v>
      </c>
      <c r="C91" s="1" t="s">
        <v>192</v>
      </c>
      <c r="D91" s="10">
        <v>8</v>
      </c>
      <c r="E91" s="10"/>
      <c r="F91" s="26" t="str">
        <f t="shared" si="2"/>
        <v/>
      </c>
    </row>
    <row r="92" spans="1:6" ht="75">
      <c r="A92" s="55">
        <v>9</v>
      </c>
      <c r="B92" s="35" t="s">
        <v>337</v>
      </c>
      <c r="C92" s="1"/>
      <c r="D92" s="10"/>
      <c r="E92" s="10"/>
      <c r="F92" s="26" t="str">
        <f t="shared" si="2"/>
        <v/>
      </c>
    </row>
    <row r="93" spans="1:6">
      <c r="A93" s="55" t="s">
        <v>24</v>
      </c>
      <c r="B93" s="35" t="s">
        <v>338</v>
      </c>
      <c r="C93" s="1" t="s">
        <v>192</v>
      </c>
      <c r="D93" s="10">
        <v>244</v>
      </c>
      <c r="E93" s="10"/>
      <c r="F93" s="26" t="str">
        <f t="shared" si="2"/>
        <v/>
      </c>
    </row>
    <row r="94" spans="1:6">
      <c r="A94" s="55" t="s">
        <v>25</v>
      </c>
      <c r="B94" s="35" t="s">
        <v>339</v>
      </c>
      <c r="C94" s="1" t="s">
        <v>192</v>
      </c>
      <c r="D94" s="10">
        <v>76</v>
      </c>
      <c r="E94" s="10"/>
      <c r="F94" s="26" t="str">
        <f t="shared" si="2"/>
        <v/>
      </c>
    </row>
    <row r="95" spans="1:6">
      <c r="A95" s="55" t="s">
        <v>26</v>
      </c>
      <c r="B95" s="35" t="s">
        <v>340</v>
      </c>
      <c r="C95" s="1" t="s">
        <v>192</v>
      </c>
      <c r="D95" s="10">
        <v>8</v>
      </c>
      <c r="E95" s="10"/>
      <c r="F95" s="29" t="str">
        <f t="shared" si="2"/>
        <v/>
      </c>
    </row>
    <row r="96" spans="1:6" ht="45">
      <c r="A96" s="55">
        <v>10</v>
      </c>
      <c r="B96" s="35" t="s">
        <v>341</v>
      </c>
      <c r="C96" s="1" t="s">
        <v>8</v>
      </c>
      <c r="D96" s="10">
        <v>2340</v>
      </c>
      <c r="E96" s="10"/>
      <c r="F96" s="26" t="str">
        <f t="shared" si="2"/>
        <v/>
      </c>
    </row>
    <row r="97" spans="1:6" ht="120">
      <c r="A97" s="55">
        <v>11</v>
      </c>
      <c r="B97" s="35" t="s">
        <v>342</v>
      </c>
      <c r="C97" s="1" t="s">
        <v>8</v>
      </c>
      <c r="D97" s="10">
        <v>290</v>
      </c>
      <c r="E97" s="10"/>
      <c r="F97" s="26" t="str">
        <f t="shared" si="2"/>
        <v/>
      </c>
    </row>
    <row r="98" spans="1:6" ht="90">
      <c r="A98" s="55">
        <v>12</v>
      </c>
      <c r="B98" s="35" t="s">
        <v>300</v>
      </c>
      <c r="C98" s="1" t="s">
        <v>192</v>
      </c>
      <c r="D98" s="10">
        <v>13</v>
      </c>
      <c r="E98" s="10"/>
      <c r="F98" s="26" t="str">
        <f t="shared" si="2"/>
        <v/>
      </c>
    </row>
    <row r="99" spans="1:6" ht="75">
      <c r="A99" s="55">
        <v>13</v>
      </c>
      <c r="B99" s="35" t="s">
        <v>343</v>
      </c>
      <c r="C99" s="1" t="s">
        <v>192</v>
      </c>
      <c r="D99" s="10">
        <v>22</v>
      </c>
      <c r="E99" s="10"/>
      <c r="F99" s="26" t="str">
        <f t="shared" si="2"/>
        <v/>
      </c>
    </row>
    <row r="100" spans="1:6" ht="60">
      <c r="A100" s="55">
        <v>14</v>
      </c>
      <c r="B100" s="35" t="s">
        <v>344</v>
      </c>
      <c r="C100" s="1" t="s">
        <v>8</v>
      </c>
      <c r="D100" s="10">
        <v>4184</v>
      </c>
      <c r="E100" s="10"/>
      <c r="F100" s="26" t="str">
        <f t="shared" si="2"/>
        <v/>
      </c>
    </row>
    <row r="101" spans="1:6" ht="60">
      <c r="A101" s="55">
        <v>15</v>
      </c>
      <c r="B101" s="35" t="s">
        <v>345</v>
      </c>
      <c r="C101" s="1" t="s">
        <v>8</v>
      </c>
      <c r="D101" s="10">
        <v>1860</v>
      </c>
      <c r="E101" s="10"/>
      <c r="F101" s="26" t="str">
        <f t="shared" si="2"/>
        <v/>
      </c>
    </row>
    <row r="102" spans="1:6" ht="60">
      <c r="A102" s="55">
        <v>16</v>
      </c>
      <c r="B102" s="35" t="s">
        <v>346</v>
      </c>
      <c r="C102" s="1" t="s">
        <v>8</v>
      </c>
      <c r="D102" s="10">
        <v>70</v>
      </c>
      <c r="E102" s="10"/>
      <c r="F102" s="26" t="str">
        <f t="shared" si="2"/>
        <v/>
      </c>
    </row>
    <row r="103" spans="1:6" ht="105">
      <c r="A103" s="55">
        <v>17</v>
      </c>
      <c r="B103" s="35" t="s">
        <v>321</v>
      </c>
      <c r="C103" s="1" t="s">
        <v>288</v>
      </c>
      <c r="D103" s="10">
        <v>1</v>
      </c>
      <c r="E103" s="10"/>
      <c r="F103" s="26" t="str">
        <f t="shared" si="2"/>
        <v/>
      </c>
    </row>
    <row r="104" spans="1:6" ht="75.75" thickBot="1">
      <c r="A104" s="55">
        <v>18</v>
      </c>
      <c r="B104" s="35" t="s">
        <v>347</v>
      </c>
      <c r="C104" s="1" t="s">
        <v>288</v>
      </c>
      <c r="D104" s="10">
        <v>1</v>
      </c>
      <c r="E104" s="10"/>
      <c r="F104" s="26" t="str">
        <f t="shared" si="2"/>
        <v/>
      </c>
    </row>
    <row r="105" spans="1:6" s="42" customFormat="1" ht="15.75" thickBot="1">
      <c r="A105" s="37" t="str">
        <f>A75</f>
        <v>III.</v>
      </c>
      <c r="B105" s="38" t="str">
        <f>B75&amp;" - UKUPNO"</f>
        <v>KABELSKA KANALIZACIJA ZA EKI - UKUPNO</v>
      </c>
      <c r="C105" s="39"/>
      <c r="D105" s="40"/>
      <c r="E105" s="40"/>
      <c r="F105" s="41">
        <f>SUM(F77:F104)</f>
        <v>0</v>
      </c>
    </row>
    <row r="106" spans="1:6" ht="15.75" thickBot="1"/>
    <row r="107" spans="1:6" s="42" customFormat="1" ht="15.75" thickBot="1">
      <c r="A107" s="37" t="s">
        <v>15</v>
      </c>
      <c r="B107" s="38" t="s">
        <v>285</v>
      </c>
      <c r="C107" s="39"/>
      <c r="D107" s="40"/>
      <c r="E107" s="40"/>
      <c r="F107" s="41"/>
    </row>
    <row r="108" spans="1:6" ht="15.75" thickBot="1">
      <c r="A108" s="17" t="s">
        <v>0</v>
      </c>
      <c r="B108" s="21" t="s">
        <v>1</v>
      </c>
      <c r="C108" s="3" t="s">
        <v>2</v>
      </c>
      <c r="D108" s="8" t="s">
        <v>3</v>
      </c>
      <c r="E108" s="8" t="s">
        <v>4</v>
      </c>
      <c r="F108" s="25" t="s">
        <v>5</v>
      </c>
    </row>
    <row r="109" spans="1:6" ht="60">
      <c r="A109" s="72">
        <v>1</v>
      </c>
      <c r="B109" s="13" t="s">
        <v>348</v>
      </c>
      <c r="C109" s="2" t="s">
        <v>8</v>
      </c>
      <c r="D109" s="9">
        <v>1300</v>
      </c>
      <c r="E109" s="9"/>
      <c r="F109" s="26" t="str">
        <f>IF(E109&lt;&gt;0,D109*E109,"")</f>
        <v/>
      </c>
    </row>
    <row r="110" spans="1:6" ht="270">
      <c r="A110" s="72">
        <v>2</v>
      </c>
      <c r="B110" s="13" t="s">
        <v>349</v>
      </c>
      <c r="C110" s="2" t="s">
        <v>9</v>
      </c>
      <c r="D110" s="9">
        <v>1388</v>
      </c>
      <c r="E110" s="9"/>
      <c r="F110" s="26" t="str">
        <f t="shared" ref="F110:F123" si="3">IF(E110&lt;&gt;0,D110*E110,"")</f>
        <v/>
      </c>
    </row>
    <row r="111" spans="1:6" ht="210">
      <c r="A111" s="72">
        <v>3</v>
      </c>
      <c r="B111" s="13" t="s">
        <v>350</v>
      </c>
      <c r="C111" s="2" t="s">
        <v>9</v>
      </c>
      <c r="D111" s="9">
        <v>115</v>
      </c>
      <c r="E111" s="9"/>
      <c r="F111" s="26" t="str">
        <f t="shared" si="3"/>
        <v/>
      </c>
    </row>
    <row r="112" spans="1:6" ht="90">
      <c r="A112" s="72">
        <v>4</v>
      </c>
      <c r="B112" s="13" t="s">
        <v>351</v>
      </c>
      <c r="C112" s="2" t="s">
        <v>8</v>
      </c>
      <c r="D112" s="9">
        <v>1300</v>
      </c>
      <c r="E112" s="9"/>
      <c r="F112" s="26" t="str">
        <f t="shared" si="3"/>
        <v/>
      </c>
    </row>
    <row r="113" spans="1:6" ht="150">
      <c r="A113" s="72">
        <v>5</v>
      </c>
      <c r="B113" s="13" t="s">
        <v>352</v>
      </c>
      <c r="C113" s="2" t="s">
        <v>9</v>
      </c>
      <c r="D113" s="9">
        <v>445</v>
      </c>
      <c r="E113" s="9"/>
      <c r="F113" s="26" t="str">
        <f t="shared" si="3"/>
        <v/>
      </c>
    </row>
    <row r="114" spans="1:6" ht="90">
      <c r="A114" s="72">
        <v>6</v>
      </c>
      <c r="B114" s="13" t="s">
        <v>353</v>
      </c>
      <c r="C114" s="2" t="s">
        <v>9</v>
      </c>
      <c r="D114" s="9">
        <v>950</v>
      </c>
      <c r="E114" s="9"/>
      <c r="F114" s="26" t="str">
        <f t="shared" si="3"/>
        <v/>
      </c>
    </row>
    <row r="115" spans="1:6" ht="150">
      <c r="A115" s="55">
        <v>7</v>
      </c>
      <c r="B115" s="14" t="s">
        <v>354</v>
      </c>
      <c r="C115" s="1" t="s">
        <v>9</v>
      </c>
      <c r="D115" s="10">
        <v>690</v>
      </c>
      <c r="E115" s="10"/>
      <c r="F115" s="29" t="str">
        <f t="shared" si="3"/>
        <v/>
      </c>
    </row>
    <row r="116" spans="1:6" ht="135">
      <c r="A116" s="72">
        <v>8</v>
      </c>
      <c r="B116" s="13" t="s">
        <v>355</v>
      </c>
      <c r="C116" s="2" t="s">
        <v>9</v>
      </c>
      <c r="D116" s="9">
        <v>5</v>
      </c>
      <c r="E116" s="9"/>
      <c r="F116" s="26" t="str">
        <f t="shared" si="3"/>
        <v/>
      </c>
    </row>
    <row r="117" spans="1:6" ht="75">
      <c r="A117" s="72">
        <v>9</v>
      </c>
      <c r="B117" s="13" t="s">
        <v>356</v>
      </c>
      <c r="C117" s="2" t="s">
        <v>9</v>
      </c>
      <c r="D117" s="9">
        <v>8</v>
      </c>
      <c r="E117" s="9"/>
      <c r="F117" s="26" t="str">
        <f t="shared" si="3"/>
        <v/>
      </c>
    </row>
    <row r="118" spans="1:6" ht="150">
      <c r="A118" s="72">
        <v>10</v>
      </c>
      <c r="B118" s="13" t="s">
        <v>357</v>
      </c>
      <c r="C118" s="2" t="s">
        <v>11</v>
      </c>
      <c r="D118" s="9">
        <v>35</v>
      </c>
      <c r="E118" s="9"/>
      <c r="F118" s="26" t="str">
        <f t="shared" si="3"/>
        <v/>
      </c>
    </row>
    <row r="119" spans="1:6" ht="165">
      <c r="A119" s="72">
        <v>11</v>
      </c>
      <c r="B119" s="13" t="s">
        <v>358</v>
      </c>
      <c r="C119" s="2" t="s">
        <v>9</v>
      </c>
      <c r="D119" s="9">
        <v>56</v>
      </c>
      <c r="E119" s="9"/>
      <c r="F119" s="26" t="str">
        <f t="shared" si="3"/>
        <v/>
      </c>
    </row>
    <row r="120" spans="1:6" ht="60">
      <c r="A120" s="72">
        <v>12</v>
      </c>
      <c r="B120" s="13" t="s">
        <v>359</v>
      </c>
      <c r="C120" s="2" t="s">
        <v>192</v>
      </c>
      <c r="D120" s="9">
        <v>5</v>
      </c>
      <c r="E120" s="9"/>
      <c r="F120" s="26" t="str">
        <f t="shared" si="3"/>
        <v/>
      </c>
    </row>
    <row r="121" spans="1:6" ht="30">
      <c r="A121" s="72">
        <v>13</v>
      </c>
      <c r="B121" s="13" t="s">
        <v>360</v>
      </c>
      <c r="C121" s="2" t="s">
        <v>9</v>
      </c>
      <c r="D121" s="9">
        <v>5</v>
      </c>
      <c r="E121" s="9"/>
      <c r="F121" s="26" t="str">
        <f t="shared" si="3"/>
        <v/>
      </c>
    </row>
    <row r="122" spans="1:6" ht="60">
      <c r="A122" s="72">
        <v>14</v>
      </c>
      <c r="B122" s="13" t="s">
        <v>361</v>
      </c>
      <c r="C122" s="2" t="s">
        <v>8</v>
      </c>
      <c r="D122" s="9">
        <v>15</v>
      </c>
      <c r="E122" s="9"/>
      <c r="F122" s="26" t="str">
        <f t="shared" si="3"/>
        <v/>
      </c>
    </row>
    <row r="123" spans="1:6" ht="45.75" thickBot="1">
      <c r="A123" s="72">
        <v>15</v>
      </c>
      <c r="B123" s="13" t="s">
        <v>362</v>
      </c>
      <c r="C123" s="2" t="s">
        <v>288</v>
      </c>
      <c r="D123" s="9">
        <v>1</v>
      </c>
      <c r="E123" s="9"/>
      <c r="F123" s="26" t="str">
        <f t="shared" si="3"/>
        <v/>
      </c>
    </row>
    <row r="124" spans="1:6" s="42" customFormat="1" ht="15.75" thickBot="1">
      <c r="A124" s="37" t="str">
        <f>A107</f>
        <v>IV.</v>
      </c>
      <c r="B124" s="38" t="str">
        <f>B107</f>
        <v>GRAĐEVINSKI RADOVI</v>
      </c>
      <c r="C124" s="39"/>
      <c r="D124" s="40"/>
      <c r="E124" s="40"/>
      <c r="F124" s="41">
        <f>SUM(F109:F123)</f>
        <v>0</v>
      </c>
    </row>
    <row r="126" spans="1:6" ht="15.75" thickBot="1"/>
    <row r="127" spans="1:6" ht="15.75" thickBot="1">
      <c r="A127" s="20"/>
      <c r="B127" s="53" t="s">
        <v>19</v>
      </c>
      <c r="C127" s="6"/>
      <c r="D127" s="12"/>
      <c r="E127" s="12"/>
      <c r="F127" s="28"/>
    </row>
    <row r="128" spans="1:6" ht="15.75" thickBot="1">
      <c r="A128" s="84" t="s">
        <v>281</v>
      </c>
      <c r="B128" s="46" t="s">
        <v>282</v>
      </c>
      <c r="C128" s="47"/>
      <c r="D128" s="48"/>
      <c r="E128" s="48"/>
      <c r="F128" s="45"/>
    </row>
    <row r="129" spans="1:6" ht="15.75" thickBot="1">
      <c r="A129" s="19" t="str">
        <f>A10</f>
        <v>I.</v>
      </c>
      <c r="B129" s="22" t="str">
        <f>B10</f>
        <v>PRIPREMNI RADOVI - UKUPNO</v>
      </c>
      <c r="C129" s="4"/>
      <c r="D129" s="11"/>
      <c r="E129" s="11"/>
      <c r="F129" s="27">
        <f>F10</f>
        <v>0</v>
      </c>
    </row>
    <row r="130" spans="1:6" ht="15.75" thickBot="1">
      <c r="A130" s="19" t="str">
        <f>A73</f>
        <v>II.</v>
      </c>
      <c r="B130" s="22" t="str">
        <f>B73</f>
        <v>RAZVOD JAVNE RASVJETE - UKUPNO</v>
      </c>
      <c r="C130" s="4"/>
      <c r="D130" s="11"/>
      <c r="E130" s="11"/>
      <c r="F130" s="27">
        <f>F73</f>
        <v>0</v>
      </c>
    </row>
    <row r="131" spans="1:6" ht="15.75" thickBot="1">
      <c r="A131" s="19" t="str">
        <f>A105</f>
        <v>III.</v>
      </c>
      <c r="B131" s="22" t="str">
        <f>B105</f>
        <v>KABELSKA KANALIZACIJA ZA EKI - UKUPNO</v>
      </c>
      <c r="C131" s="4"/>
      <c r="D131" s="11"/>
      <c r="E131" s="11"/>
      <c r="F131" s="27">
        <f>F105</f>
        <v>0</v>
      </c>
    </row>
    <row r="132" spans="1:6" ht="15.75" thickBot="1">
      <c r="A132" s="19" t="str">
        <f>A124</f>
        <v>IV.</v>
      </c>
      <c r="B132" s="22" t="str">
        <f>B124</f>
        <v>GRAĐEVINSKI RADOVI</v>
      </c>
      <c r="C132" s="4"/>
      <c r="D132" s="11"/>
      <c r="E132" s="11"/>
      <c r="F132" s="27">
        <f>F124</f>
        <v>0</v>
      </c>
    </row>
    <row r="133" spans="1:6" ht="15.75" thickBot="1">
      <c r="F133" s="7"/>
    </row>
    <row r="134" spans="1:6" ht="15.75" thickBot="1">
      <c r="A134" s="19"/>
      <c r="B134" s="22" t="s">
        <v>20</v>
      </c>
      <c r="C134" s="4"/>
      <c r="D134" s="11"/>
      <c r="E134" s="11"/>
      <c r="F134" s="27">
        <f>SUM(F129:F132)</f>
        <v>0</v>
      </c>
    </row>
    <row r="135" spans="1:6" ht="15.75" thickBot="1">
      <c r="A135" s="19"/>
      <c r="B135" s="22" t="s">
        <v>21</v>
      </c>
      <c r="C135" s="5">
        <v>0.25</v>
      </c>
      <c r="D135" s="11"/>
      <c r="E135" s="11"/>
      <c r="F135" s="27">
        <f>F134*C135</f>
        <v>0</v>
      </c>
    </row>
    <row r="136" spans="1:6" ht="15.75" thickBot="1">
      <c r="A136" s="20"/>
      <c r="B136" s="23" t="s">
        <v>22</v>
      </c>
      <c r="C136" s="6"/>
      <c r="D136" s="12"/>
      <c r="E136" s="12"/>
      <c r="F136" s="28">
        <f>F135+F134</f>
        <v>0</v>
      </c>
    </row>
    <row r="149" spans="3:21" s="16" customFormat="1">
      <c r="C149"/>
      <c r="D149" s="7"/>
      <c r="E149" s="7"/>
      <c r="F149" s="24"/>
      <c r="G149"/>
      <c r="H149"/>
      <c r="I149"/>
      <c r="J149"/>
      <c r="K149"/>
      <c r="L149"/>
      <c r="M149"/>
      <c r="N149"/>
      <c r="O149"/>
      <c r="P149"/>
      <c r="Q149"/>
      <c r="R149"/>
      <c r="S149"/>
      <c r="T149"/>
      <c r="U149"/>
    </row>
    <row r="166" spans="1:6">
      <c r="A166" s="30"/>
      <c r="B166" s="31"/>
      <c r="C166" s="32"/>
      <c r="D166" s="33"/>
      <c r="E166" s="33"/>
      <c r="F166" s="34"/>
    </row>
    <row r="167" spans="1:6">
      <c r="A167" s="30"/>
      <c r="B167" s="30"/>
      <c r="C167" s="32"/>
      <c r="D167" s="33"/>
      <c r="E167" s="33"/>
      <c r="F167" s="34"/>
    </row>
    <row r="168" spans="1:6">
      <c r="A168" s="30"/>
      <c r="B168" s="30"/>
      <c r="C168" s="32"/>
      <c r="D168" s="33"/>
      <c r="E168" s="33"/>
      <c r="F168" s="34"/>
    </row>
    <row r="169" spans="1:6">
      <c r="A169" s="30"/>
      <c r="B169" s="30"/>
      <c r="C169" s="32"/>
      <c r="D169" s="33"/>
      <c r="E169" s="33"/>
      <c r="F169" s="34"/>
    </row>
    <row r="170" spans="1:6">
      <c r="A170" s="30"/>
      <c r="B170" s="30"/>
      <c r="C170" s="32"/>
      <c r="D170" s="33"/>
      <c r="E170" s="33"/>
      <c r="F170" s="34"/>
    </row>
    <row r="171" spans="1:6">
      <c r="A171" s="30"/>
      <c r="B171" s="30"/>
      <c r="C171" s="32"/>
      <c r="D171" s="33"/>
      <c r="E171" s="33"/>
      <c r="F171" s="34"/>
    </row>
    <row r="172" spans="1:6">
      <c r="A172" s="30"/>
      <c r="B172" s="30"/>
      <c r="C172" s="32"/>
      <c r="D172" s="33"/>
      <c r="E172" s="33"/>
      <c r="F172" s="34"/>
    </row>
    <row r="173" spans="1:6">
      <c r="A173" s="30"/>
      <c r="B173" s="30"/>
      <c r="C173" s="32"/>
      <c r="D173" s="33"/>
      <c r="E173" s="33"/>
      <c r="F173" s="34"/>
    </row>
    <row r="174" spans="1:6">
      <c r="A174" s="30"/>
      <c r="B174" s="30"/>
      <c r="C174" s="32"/>
      <c r="D174" s="33"/>
      <c r="E174" s="33"/>
      <c r="F174" s="34"/>
    </row>
    <row r="175" spans="1:6">
      <c r="A175" s="30"/>
      <c r="B175" s="30"/>
      <c r="C175" s="32"/>
      <c r="D175" s="33"/>
      <c r="E175" s="33"/>
      <c r="F175" s="34"/>
    </row>
    <row r="176" spans="1:6">
      <c r="A176" s="30"/>
      <c r="B176" s="30"/>
      <c r="C176" s="32"/>
      <c r="D176" s="33"/>
      <c r="E176" s="33"/>
      <c r="F176" s="34"/>
    </row>
    <row r="177" spans="1:6">
      <c r="A177" s="30"/>
      <c r="B177" s="30"/>
      <c r="C177" s="32"/>
      <c r="D177" s="33"/>
      <c r="E177" s="33"/>
      <c r="F177" s="34"/>
    </row>
    <row r="178" spans="1:6">
      <c r="A178" s="30"/>
      <c r="B178" s="30"/>
      <c r="C178" s="32"/>
      <c r="D178" s="33"/>
      <c r="E178" s="33"/>
      <c r="F178" s="34"/>
    </row>
    <row r="179" spans="1:6">
      <c r="A179" s="30"/>
      <c r="B179" s="30"/>
      <c r="C179" s="32"/>
      <c r="D179" s="33"/>
      <c r="E179" s="33"/>
      <c r="F179" s="34"/>
    </row>
    <row r="180" spans="1:6">
      <c r="A180" s="30"/>
      <c r="B180" s="30"/>
      <c r="C180" s="32"/>
      <c r="D180" s="33"/>
      <c r="E180" s="33"/>
      <c r="F180" s="34"/>
    </row>
    <row r="181" spans="1:6">
      <c r="A181" s="30"/>
      <c r="B181" s="30"/>
      <c r="C181" s="32"/>
      <c r="D181" s="33"/>
      <c r="E181" s="33"/>
      <c r="F181" s="34"/>
    </row>
    <row r="182" spans="1:6">
      <c r="A182" s="30"/>
      <c r="B182" s="30"/>
      <c r="C182" s="32"/>
      <c r="D182" s="33"/>
      <c r="E182" s="33"/>
      <c r="F182" s="34"/>
    </row>
    <row r="183" spans="1:6">
      <c r="A183" s="30"/>
      <c r="B183" s="30"/>
      <c r="C183" s="32"/>
      <c r="D183" s="33"/>
      <c r="E183" s="33"/>
      <c r="F183" s="34"/>
    </row>
  </sheetData>
  <sheetProtection algorithmName="SHA-512" hashValue="Y1yA2wCq2Akhto2bTHwWN7o3TT7RQsJDUudNYEE2Ovmn9/Dl3RPnuVJlJf6DEOxUKCxznUyvjsm4mh/fjqh5OA==" saltValue="qzGvthd9m3zGtiSGRruAog==" spinCount="100000" sheet="1" objects="1" scenarios="1"/>
  <protectedRanges>
    <protectedRange sqref="B41" name="nudi se"/>
    <protectedRange sqref="E14:E72 E6:E9 E77:E104 E109:E123" name="Range1"/>
  </protectedRanges>
  <conditionalFormatting sqref="F10 F73 F105 F124">
    <cfRule type="cellIs" dxfId="4" priority="3" operator="equal">
      <formula>0</formula>
    </cfRule>
  </conditionalFormatting>
  <conditionalFormatting sqref="F136">
    <cfRule type="cellIs" dxfId="3" priority="2" operator="equal">
      <formula>0</formula>
    </cfRule>
  </conditionalFormatting>
  <conditionalFormatting sqref="F129:F132 F134:F135">
    <cfRule type="cellIs" dxfId="2"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C. JAVNA RASVJETA I EKI
Rijeka, ožujak 2021.</oddFooter>
  </headerFooter>
  <rowBreaks count="4" manualBreakCount="4">
    <brk id="10" max="5" man="1"/>
    <brk id="73" max="5" man="1"/>
    <brk id="106" max="5" man="1"/>
    <brk id="12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574E8-7C2B-4FCC-AC2E-A9FEAEBDA694}">
  <sheetPr>
    <pageSetUpPr fitToPage="1"/>
  </sheetPr>
  <dimension ref="A1:U58"/>
  <sheetViews>
    <sheetView showGridLines="0" view="pageLayout" zoomScale="85" zoomScaleNormal="100" zoomScaleSheetLayoutView="100" zoomScalePageLayoutView="85" workbookViewId="0">
      <selection activeCell="B26" sqref="B26"/>
    </sheetView>
  </sheetViews>
  <sheetFormatPr defaultRowHeight="15"/>
  <cols>
    <col min="1" max="1" width="9.140625" style="16"/>
    <col min="2" max="2" width="62.42578125" style="16" customWidth="1"/>
    <col min="4" max="4" width="9.140625" style="7"/>
    <col min="5" max="5" width="10" style="7" bestFit="1" customWidth="1"/>
    <col min="6" max="6" width="18" style="24" customWidth="1"/>
    <col min="7" max="7" width="10.140625" bestFit="1" customWidth="1"/>
  </cols>
  <sheetData>
    <row r="1" spans="1:6">
      <c r="B1" s="36" t="s">
        <v>85</v>
      </c>
    </row>
    <row r="3" spans="1:6" ht="15.75" thickBot="1"/>
    <row r="4" spans="1:6" ht="15.75" thickBot="1">
      <c r="A4" s="20"/>
      <c r="B4" s="53" t="s">
        <v>19</v>
      </c>
      <c r="C4" s="6"/>
      <c r="D4" s="12"/>
      <c r="E4" s="12"/>
      <c r="F4" s="28"/>
    </row>
    <row r="5" spans="1:6" ht="15.75" thickBot="1">
      <c r="A5" s="19" t="str">
        <f>'Prometnica i oborinska odvodnja'!A205</f>
        <v>A</v>
      </c>
      <c r="B5" s="22" t="str">
        <f>'Prometnica i oborinska odvodnja'!B205</f>
        <v>PROMETNICA I OBORINSKA ODVODNJA</v>
      </c>
      <c r="C5" s="4"/>
      <c r="D5" s="11"/>
      <c r="E5" s="11"/>
      <c r="F5" s="27">
        <f>'Prometnica i oborinska odvodnja'!F214</f>
        <v>0</v>
      </c>
    </row>
    <row r="6" spans="1:6" ht="15.75" thickBot="1">
      <c r="A6" s="19" t="str">
        <f>Vodoopskrba!A116</f>
        <v>B</v>
      </c>
      <c r="B6" s="22" t="str">
        <f>Vodoopskrba!B116</f>
        <v>VODOOPSKRBA</v>
      </c>
      <c r="C6" s="4"/>
      <c r="D6" s="11"/>
      <c r="E6" s="11"/>
      <c r="F6" s="27">
        <f>Vodoopskrba!F123</f>
        <v>0</v>
      </c>
    </row>
    <row r="7" spans="1:6" ht="15.75" thickBot="1">
      <c r="A7" s="19" t="str">
        <f>'Javna rasvjeta i EKI'!A128</f>
        <v>C</v>
      </c>
      <c r="B7" s="22" t="str">
        <f>'Javna rasvjeta i EKI'!B128</f>
        <v>JAVNA RASVJETA I EKI</v>
      </c>
      <c r="C7" s="4"/>
      <c r="D7" s="11"/>
      <c r="E7" s="11"/>
      <c r="F7" s="27">
        <f>'Javna rasvjeta i EKI'!F134</f>
        <v>0</v>
      </c>
    </row>
    <row r="8" spans="1:6" ht="15.75" thickBot="1">
      <c r="F8" s="7"/>
    </row>
    <row r="9" spans="1:6" ht="15.75" thickBot="1">
      <c r="A9" s="19"/>
      <c r="B9" s="22" t="s">
        <v>20</v>
      </c>
      <c r="C9" s="4"/>
      <c r="D9" s="11"/>
      <c r="E9" s="11"/>
      <c r="F9" s="27">
        <f>SUM(F5:F7)</f>
        <v>0</v>
      </c>
    </row>
    <row r="10" spans="1:6" ht="15.75" thickBot="1">
      <c r="A10" s="19"/>
      <c r="B10" s="22" t="s">
        <v>21</v>
      </c>
      <c r="C10" s="5">
        <v>0.25</v>
      </c>
      <c r="D10" s="11"/>
      <c r="E10" s="11"/>
      <c r="F10" s="27">
        <f>F9*C10</f>
        <v>0</v>
      </c>
    </row>
    <row r="11" spans="1:6" ht="15.75" thickBot="1">
      <c r="A11" s="20"/>
      <c r="B11" s="23" t="s">
        <v>22</v>
      </c>
      <c r="C11" s="6"/>
      <c r="D11" s="12"/>
      <c r="E11" s="12"/>
      <c r="F11" s="28">
        <f>F10+F9</f>
        <v>0</v>
      </c>
    </row>
    <row r="24" spans="3:21" s="16" customFormat="1">
      <c r="C24"/>
      <c r="D24" s="7"/>
      <c r="E24" s="7"/>
      <c r="F24" s="24"/>
      <c r="G24"/>
      <c r="H24"/>
      <c r="I24"/>
      <c r="J24"/>
      <c r="K24"/>
      <c r="L24"/>
      <c r="M24"/>
      <c r="N24"/>
      <c r="O24"/>
      <c r="P24"/>
      <c r="Q24"/>
      <c r="R24"/>
      <c r="S24"/>
      <c r="T24"/>
      <c r="U24"/>
    </row>
    <row r="41" spans="1:6">
      <c r="A41" s="30"/>
      <c r="B41" s="31"/>
      <c r="C41" s="32"/>
      <c r="D41" s="33"/>
      <c r="E41" s="33"/>
      <c r="F41" s="34"/>
    </row>
    <row r="42" spans="1:6">
      <c r="A42" s="30"/>
      <c r="B42" s="30"/>
      <c r="C42" s="32"/>
      <c r="D42" s="33"/>
      <c r="E42" s="33"/>
      <c r="F42" s="34"/>
    </row>
    <row r="43" spans="1:6">
      <c r="A43" s="30"/>
      <c r="B43" s="30"/>
      <c r="C43" s="32"/>
      <c r="D43" s="33"/>
      <c r="E43" s="33"/>
      <c r="F43" s="34"/>
    </row>
    <row r="44" spans="1:6">
      <c r="A44" s="30"/>
      <c r="B44" s="30"/>
      <c r="C44" s="32"/>
      <c r="D44" s="33"/>
      <c r="E44" s="33"/>
      <c r="F44" s="34"/>
    </row>
    <row r="45" spans="1:6">
      <c r="A45" s="30"/>
      <c r="B45" s="30"/>
      <c r="C45" s="32"/>
      <c r="D45" s="33"/>
      <c r="E45" s="33"/>
      <c r="F45" s="34"/>
    </row>
    <row r="46" spans="1:6">
      <c r="A46" s="30"/>
      <c r="B46" s="30"/>
      <c r="C46" s="32"/>
      <c r="D46" s="33"/>
      <c r="E46" s="33"/>
      <c r="F46" s="34"/>
    </row>
    <row r="47" spans="1:6">
      <c r="A47" s="30"/>
      <c r="B47" s="30"/>
      <c r="C47" s="32"/>
      <c r="D47" s="33"/>
      <c r="E47" s="33"/>
      <c r="F47" s="34"/>
    </row>
    <row r="48" spans="1:6">
      <c r="A48" s="30"/>
      <c r="B48" s="30"/>
      <c r="C48" s="32"/>
      <c r="D48" s="33"/>
      <c r="E48" s="33"/>
      <c r="F48" s="34"/>
    </row>
    <row r="49" spans="1:6">
      <c r="A49" s="30"/>
      <c r="B49" s="30"/>
      <c r="C49" s="32"/>
      <c r="D49" s="33"/>
      <c r="E49" s="33"/>
      <c r="F49" s="34"/>
    </row>
    <row r="50" spans="1:6">
      <c r="A50" s="30"/>
      <c r="B50" s="30"/>
      <c r="C50" s="32"/>
      <c r="D50" s="33"/>
      <c r="E50" s="33"/>
      <c r="F50" s="34"/>
    </row>
    <row r="51" spans="1:6">
      <c r="A51" s="30"/>
      <c r="B51" s="30"/>
      <c r="C51" s="32"/>
      <c r="D51" s="33"/>
      <c r="E51" s="33"/>
      <c r="F51" s="34"/>
    </row>
    <row r="52" spans="1:6">
      <c r="A52" s="30"/>
      <c r="B52" s="30"/>
      <c r="C52" s="32"/>
      <c r="D52" s="33"/>
      <c r="E52" s="33"/>
      <c r="F52" s="34"/>
    </row>
    <row r="53" spans="1:6">
      <c r="A53" s="30"/>
      <c r="B53" s="30"/>
      <c r="C53" s="32"/>
      <c r="D53" s="33"/>
      <c r="E53" s="33"/>
      <c r="F53" s="34"/>
    </row>
    <row r="54" spans="1:6">
      <c r="A54" s="30"/>
      <c r="B54" s="30"/>
      <c r="C54" s="32"/>
      <c r="D54" s="33"/>
      <c r="E54" s="33"/>
      <c r="F54" s="34"/>
    </row>
    <row r="55" spans="1:6">
      <c r="A55" s="30"/>
      <c r="B55" s="30"/>
      <c r="C55" s="32"/>
      <c r="D55" s="33"/>
      <c r="E55" s="33"/>
      <c r="F55" s="34"/>
    </row>
    <row r="56" spans="1:6">
      <c r="A56" s="30"/>
      <c r="B56" s="30"/>
      <c r="C56" s="32"/>
      <c r="D56" s="33"/>
      <c r="E56" s="33"/>
      <c r="F56" s="34"/>
    </row>
    <row r="57" spans="1:6">
      <c r="A57" s="30"/>
      <c r="B57" s="30"/>
      <c r="C57" s="32"/>
      <c r="D57" s="33"/>
      <c r="E57" s="33"/>
      <c r="F57" s="34"/>
    </row>
    <row r="58" spans="1:6">
      <c r="A58" s="30"/>
      <c r="B58" s="30"/>
      <c r="C58" s="32"/>
      <c r="D58" s="33"/>
      <c r="E58" s="33"/>
      <c r="F58" s="34"/>
    </row>
  </sheetData>
  <conditionalFormatting sqref="F11">
    <cfRule type="cellIs" dxfId="1" priority="2" operator="equal">
      <formula>0</formula>
    </cfRule>
  </conditionalFormatting>
  <conditionalFormatting sqref="F5:F7 F9:F10">
    <cfRule type="cellIs" dxfId="0" priority="1" operator="equal">
      <formula>0</formula>
    </cfRule>
  </conditionalFormatting>
  <pageMargins left="0.7" right="0.7" top="0.75" bottom="0.75" header="0.3" footer="0.3"/>
  <pageSetup paperSize="9" scale="74" fitToHeight="0" orientation="portrait" r:id="rId1"/>
  <headerFooter>
    <oddHeader>&amp;L&amp;G&amp;RBr. projekta: IZ 21/21
                      List br.:&amp;P</oddHeader>
    <oddFooter>&amp;CGRAĐEVINA:  INTERNA CESTA PROIZVODNE NAMJENE I2, SOBOLI
C. JAVNA RASVJETA I EKI
Rijeka, ožujak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Naslovnica</vt:lpstr>
      <vt:lpstr>Prometnica i oborinska odvodnja</vt:lpstr>
      <vt:lpstr>Vodoopskrba</vt:lpstr>
      <vt:lpstr>Javna rasvjeta i EKI</vt:lpstr>
      <vt:lpstr>REKAPITULACIJA</vt:lpstr>
      <vt:lpstr>'Javna rasvjeta i EKI'!Print_Area</vt:lpstr>
      <vt:lpstr>'Prometnica i oborinska odvodnja'!Print_Area</vt:lpstr>
      <vt:lpstr>REKAPITULACIJA!Print_Area</vt:lpstr>
      <vt:lpstr>Vodoopskrba!Print_Area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2021-06-07T08:59:17Z</dcterms:modified>
</cp:coreProperties>
</file>